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eja\Desktop\2026\I.rebalans 2026\I.rebalans\"/>
    </mc:Choice>
  </mc:AlternateContent>
  <xr:revisionPtr revIDLastSave="0" documentId="13_ncr:1_{079954CF-155E-4BD9-BB15-06236776BEBA}" xr6:coauthVersionLast="47" xr6:coauthVersionMax="47" xr10:uidLastSave="{00000000-0000-0000-0000-000000000000}"/>
  <bookViews>
    <workbookView xWindow="28680" yWindow="-120" windowWidth="25440" windowHeight="15270" firstSheet="3" activeTab="6" xr2:uid="{7582B1F8-B62F-4C59-8A6F-22A4508A688C}"/>
  </bookViews>
  <sheets>
    <sheet name="opći dio - sažetak" sheetId="1" r:id="rId1"/>
    <sheet name="izv. prema ekonomskoj klasifika" sheetId="2" r:id="rId2"/>
    <sheet name="izv. prema izvorima financiranj" sheetId="3" r:id="rId3"/>
    <sheet name="rashodi prema funkcijskoj klasi" sheetId="4" r:id="rId4"/>
    <sheet name="Račun financiranja-ekonomska kl" sheetId="5" r:id="rId5"/>
    <sheet name="račun financiranja-izvori" sheetId="6" r:id="rId6"/>
    <sheet name="posebni di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8" l="1"/>
  <c r="D37" i="2"/>
  <c r="D9" i="2"/>
  <c r="D10" i="2"/>
  <c r="D133" i="3"/>
  <c r="E130" i="3"/>
  <c r="D69" i="3"/>
  <c r="D42" i="3" s="1"/>
  <c r="D10" i="3"/>
  <c r="D103" i="8" l="1"/>
  <c r="D100" i="8"/>
  <c r="D99" i="8" s="1"/>
  <c r="E99" i="8" s="1"/>
  <c r="E39" i="3"/>
  <c r="B7" i="8"/>
  <c r="E7" i="8" s="1"/>
  <c r="D38" i="3"/>
  <c r="D37" i="3" s="1"/>
  <c r="C39" i="3"/>
  <c r="C40" i="3"/>
  <c r="B38" i="3"/>
  <c r="B37" i="3" s="1"/>
  <c r="B36" i="3" s="1"/>
  <c r="B41" i="3" s="1"/>
  <c r="D36" i="2"/>
  <c r="D35" i="2" s="1"/>
  <c r="B35" i="2"/>
  <c r="B36" i="2"/>
  <c r="E37" i="2"/>
  <c r="B34" i="2"/>
  <c r="E11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1" i="3"/>
  <c r="E132" i="3"/>
  <c r="E133" i="3"/>
  <c r="E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1" i="3"/>
  <c r="C132" i="3"/>
  <c r="C133" i="3"/>
  <c r="C10" i="3"/>
  <c r="E47" i="2"/>
  <c r="C25" i="1"/>
  <c r="C26" i="1"/>
  <c r="C24" i="1"/>
  <c r="C11" i="4"/>
  <c r="C135" i="8"/>
  <c r="C136" i="8"/>
  <c r="C137" i="8"/>
  <c r="C138" i="8"/>
  <c r="C133" i="8"/>
  <c r="C134" i="8"/>
  <c r="C132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5" i="8"/>
  <c r="E97" i="8"/>
  <c r="E98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6" i="8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11" i="4"/>
  <c r="E38" i="2"/>
  <c r="E40" i="2"/>
  <c r="E41" i="2"/>
  <c r="E42" i="2"/>
  <c r="E43" i="2"/>
  <c r="E44" i="2"/>
  <c r="E45" i="2"/>
  <c r="E46" i="2"/>
  <c r="E48" i="2"/>
  <c r="E49" i="2"/>
  <c r="E50" i="2"/>
  <c r="E51" i="2"/>
  <c r="E52" i="2"/>
  <c r="E53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11" i="2"/>
  <c r="E10" i="2"/>
  <c r="E9" i="2"/>
  <c r="E8" i="2"/>
  <c r="B13" i="1"/>
  <c r="B10" i="1"/>
  <c r="B14" i="1" s="1"/>
  <c r="E37" i="3" l="1"/>
  <c r="E38" i="3"/>
  <c r="C38" i="3"/>
  <c r="C37" i="3"/>
  <c r="D36" i="3"/>
  <c r="E36" i="2"/>
  <c r="D34" i="2"/>
  <c r="E34" i="2" s="1"/>
  <c r="E35" i="2"/>
  <c r="C162" i="8"/>
  <c r="C163" i="8"/>
  <c r="C164" i="8"/>
  <c r="C165" i="8"/>
  <c r="C166" i="8"/>
  <c r="C167" i="8"/>
  <c r="C168" i="8"/>
  <c r="C161" i="8"/>
  <c r="C160" i="8"/>
  <c r="C159" i="8"/>
  <c r="C158" i="8"/>
  <c r="C157" i="8"/>
  <c r="C150" i="8"/>
  <c r="C151" i="8"/>
  <c r="C152" i="8"/>
  <c r="C153" i="8"/>
  <c r="C154" i="8"/>
  <c r="C155" i="8"/>
  <c r="C156" i="8"/>
  <c r="C149" i="8"/>
  <c r="C148" i="8"/>
  <c r="C141" i="8"/>
  <c r="C142" i="8"/>
  <c r="C143" i="8"/>
  <c r="C144" i="8"/>
  <c r="C145" i="8"/>
  <c r="C146" i="8"/>
  <c r="C147" i="8"/>
  <c r="C140" i="8"/>
  <c r="C139" i="8"/>
  <c r="C131" i="8"/>
  <c r="C129" i="8"/>
  <c r="C128" i="8"/>
  <c r="C120" i="8"/>
  <c r="C121" i="8"/>
  <c r="C119" i="8"/>
  <c r="C118" i="8"/>
  <c r="C117" i="8"/>
  <c r="C116" i="8"/>
  <c r="C112" i="8"/>
  <c r="C113" i="8"/>
  <c r="C114" i="8"/>
  <c r="C115" i="8"/>
  <c r="C101" i="8"/>
  <c r="C102" i="8"/>
  <c r="C103" i="8"/>
  <c r="C104" i="8"/>
  <c r="C105" i="8"/>
  <c r="C106" i="8"/>
  <c r="C107" i="8"/>
  <c r="C108" i="8"/>
  <c r="C109" i="8"/>
  <c r="C110" i="8"/>
  <c r="C111" i="8"/>
  <c r="C100" i="8"/>
  <c r="C99" i="8"/>
  <c r="C98" i="8"/>
  <c r="C97" i="8"/>
  <c r="C80" i="8"/>
  <c r="C81" i="8"/>
  <c r="C82" i="8"/>
  <c r="C83" i="8"/>
  <c r="C84" i="8"/>
  <c r="C85" i="8"/>
  <c r="C86" i="8"/>
  <c r="C87" i="8"/>
  <c r="C79" i="8"/>
  <c r="C78" i="8"/>
  <c r="C77" i="8"/>
  <c r="C76" i="8"/>
  <c r="C74" i="8"/>
  <c r="C75" i="8"/>
  <c r="C73" i="8"/>
  <c r="C72" i="8"/>
  <c r="C71" i="8"/>
  <c r="C70" i="8"/>
  <c r="C65" i="8"/>
  <c r="C66" i="8"/>
  <c r="C67" i="8"/>
  <c r="C68" i="8"/>
  <c r="C69" i="8"/>
  <c r="C64" i="8"/>
  <c r="C63" i="8"/>
  <c r="C62" i="8"/>
  <c r="C61" i="8"/>
  <c r="C60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41" i="8"/>
  <c r="C40" i="8"/>
  <c r="C39" i="8"/>
  <c r="C38" i="8"/>
  <c r="C37" i="8"/>
  <c r="C27" i="8"/>
  <c r="C23" i="8"/>
  <c r="C24" i="8"/>
  <c r="C25" i="8"/>
  <c r="C26" i="8"/>
  <c r="C22" i="8"/>
  <c r="C21" i="8"/>
  <c r="C20" i="8"/>
  <c r="C19" i="8"/>
  <c r="C14" i="8"/>
  <c r="C15" i="8"/>
  <c r="C16" i="8"/>
  <c r="C17" i="8"/>
  <c r="C18" i="8"/>
  <c r="C13" i="8"/>
  <c r="C12" i="8"/>
  <c r="C11" i="8"/>
  <c r="C10" i="8"/>
  <c r="C9" i="8"/>
  <c r="C8" i="8"/>
  <c r="C7" i="8"/>
  <c r="C6" i="8"/>
  <c r="C36" i="3" l="1"/>
  <c r="E36" i="3"/>
  <c r="D41" i="3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29" i="4"/>
  <c r="C28" i="4"/>
  <c r="C17" i="4"/>
  <c r="C18" i="4"/>
  <c r="C19" i="4"/>
  <c r="C20" i="4"/>
  <c r="C21" i="4"/>
  <c r="C22" i="4"/>
  <c r="C23" i="4"/>
  <c r="C24" i="4"/>
  <c r="C16" i="4"/>
  <c r="C15" i="4"/>
  <c r="C14" i="4"/>
  <c r="C13" i="4"/>
  <c r="C12" i="4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37" i="2"/>
  <c r="C36" i="2"/>
  <c r="C35" i="2"/>
  <c r="C34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1" i="2"/>
  <c r="C10" i="2"/>
  <c r="C9" i="2"/>
  <c r="C8" i="2"/>
  <c r="C9" i="1"/>
  <c r="C11" i="1"/>
  <c r="C8" i="1"/>
  <c r="D10" i="1"/>
  <c r="C12" i="1"/>
  <c r="D13" i="1"/>
  <c r="C41" i="3" l="1"/>
  <c r="E41" i="3"/>
  <c r="C13" i="1"/>
  <c r="C10" i="1"/>
  <c r="D14" i="1"/>
  <c r="C14" i="1" l="1"/>
</calcChain>
</file>

<file path=xl/sharedStrings.xml><?xml version="1.0" encoding="utf-8"?>
<sst xmlns="http://schemas.openxmlformats.org/spreadsheetml/2006/main" count="486" uniqueCount="160">
  <si>
    <t>I. OPĆI DIO</t>
  </si>
  <si>
    <t>A) SAŽETAK RAČUNA PRIHODA I RASHODA</t>
  </si>
  <si>
    <t>Oznaka</t>
  </si>
  <si>
    <t>RAZLIKA</t>
  </si>
  <si>
    <t>6 Prihodi poslovanja</t>
  </si>
  <si>
    <t>7 Prihodi od prodaje nefinancijske imovine</t>
  </si>
  <si>
    <t>UKUPNO PRIHODI</t>
  </si>
  <si>
    <t>3 Rashodi poslovanja</t>
  </si>
  <si>
    <t>4 Rashodi za nabavu nefinancijske imovine</t>
  </si>
  <si>
    <t>UKUPNO RASHODI</t>
  </si>
  <si>
    <t>Razlika - višak/manjak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</si>
  <si>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</si>
  <si>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</si>
  <si>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</si>
  <si>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</si>
  <si>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C) PRENEŠENI VIŠAK ILI PRENESENI MANJAK</t>
  </si>
  <si>
    <t>Ukupan donos viška/manjka iz prethodne(ih) godine</t>
  </si>
  <si>
    <t>Višak iz prethodne godine koji će se rasporediti</t>
  </si>
  <si>
    <t>Višak + neto financiranje</t>
  </si>
  <si>
    <t>I. opći dio</t>
  </si>
  <si>
    <t>IZVJEŠTAJ O PRIHODIMA I RASHODIMA PREMA EKONOMSKOJ KLASIFIKACIJI</t>
  </si>
  <si>
    <t>Plan 2025.</t>
  </si>
  <si>
    <t>2025 / 2025</t>
  </si>
  <si>
    <t>SVEUKUPNO</t>
  </si>
  <si>
    <t>RAZDJEL: 12 Upravni odjel za društvene djelatnosti</t>
  </si>
  <si>
    <t>GLAVA: 12-31 EKONOMSKO -TURISTIČKA ŠKOLA KARLOVAC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</si>
  <si>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</si>
  <si>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</si>
  <si>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</si>
  <si>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</si>
  <si>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</si>
  <si>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</si>
  <si>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</si>
  <si>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</si>
  <si>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</si>
  <si>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</si>
  <si>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</si>
  <si>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343 Ostali financijski rashodi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</si>
  <si>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</si>
  <si>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</si>
  <si>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</si>
  <si>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</si>
  <si>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42 Rashodi za nabavu proizvedene dugotrajne imovine</t>
  </si>
  <si>
    <t>422 Postrojenja i oprema</t>
  </si>
  <si>
    <t>424 Knjige, umjetnička djela i ostale izložbene vrijednosti</t>
  </si>
  <si>
    <t>Razlika</t>
  </si>
  <si>
    <t>63 Pomoći iz inozemstva i od subjekata unutar općeg proračuna</t>
  </si>
  <si>
    <t>632 Pomoći od međunarodnih organizacija te institucija i tijela EU</t>
  </si>
  <si>
    <t>636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</si>
  <si>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</si>
  <si>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</si>
  <si>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</si>
  <si>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</si>
  <si>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</si>
  <si>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</si>
  <si>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</si>
  <si>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72 Prihodi od prodaje proizvedene dugotrajne imovine</t>
  </si>
  <si>
    <t>721 Prihodi od prodaje građevinskih objekata</t>
  </si>
  <si>
    <t>9 Vlastiti izvori</t>
  </si>
  <si>
    <t>92 Rezultat poslovanja</t>
  </si>
  <si>
    <t>922 REZULTAT-VIŠAK/MANJAK</t>
  </si>
  <si>
    <t>Novi plan 2025.</t>
  </si>
  <si>
    <t>A. RAČUN PRIHODA I RASHODA</t>
  </si>
  <si>
    <t>IZVJEŠTAJ O PRIHODIMA I RASHODIMA PREMA IZVORIMA FINANCIRANJA</t>
  </si>
  <si>
    <t>izvor: 432 PRIHODI ZA POSEBNE NAMJENE - korisnici</t>
  </si>
  <si>
    <t>izvor: 56 Fondovi EU-a</t>
  </si>
  <si>
    <t>6 DONACIJE</t>
  </si>
  <si>
    <t>izvor: 611 Donacije</t>
  </si>
  <si>
    <t>izvor: 711 Prihodi od nefinancijske imovine i nadoknade štete s osnova osiguranja</t>
  </si>
  <si>
    <t>IZVJEŠTAJ O RASHODIMA PREMA FUNKCIJSKOJ KLASIFIKACIJI</t>
  </si>
  <si>
    <t>0922 Više srednjoškolsko obrazovanje</t>
  </si>
  <si>
    <t>0960 Dodatne usluge u obrazovanju</t>
  </si>
  <si>
    <t>B. RAČUN FINANCIRANJA PREMA EKONOMSKOJ KLASIFIKACIJI</t>
  </si>
  <si>
    <t>SKUPINA</t>
  </si>
  <si>
    <t>ODJELJAK</t>
  </si>
  <si>
    <t>Naziv</t>
  </si>
  <si>
    <t>Primici od financijske imovine i zaduživanja</t>
  </si>
  <si>
    <t>Primici od zaduživanja</t>
  </si>
  <si>
    <t>844</t>
  </si>
  <si>
    <t>Primljeni krediti i zajmovi od kreditnih i ostalih financijskih institucija izvan javnog sektora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</si>
  <si>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</si>
  <si>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</si>
  <si>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</si>
  <si>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Primljeni krediti od inozemnih kreditnih institucija</t>
  </si>
  <si>
    <t>Primljeni zajmovi od inozemnih osiguravajućih društava</t>
  </si>
  <si>
    <t>Primljeni zajmovi od ostalih inozemnih financijskih institucija</t>
  </si>
  <si>
    <t>Izdaci za financijsku imovinu i otplate zajmova</t>
  </si>
  <si>
    <t>Otplata glavnice primljenih kredita i zajmova od međunarodnih organizacija, institucija i tijela EU te inozemnih vlada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</si>
  <si>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</si>
  <si>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</si>
  <si>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</si>
  <si>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5444</t>
  </si>
  <si>
    <t>Otplata glavnice primljenih zajmova od tuzemnih osiguravajućih društava izvan javnog sektora</t>
  </si>
  <si>
    <t>5445</t>
  </si>
  <si>
    <t>Otplata glavnice primljenih zajmova od ostalih tuzemnih financijskih institucija izvan javnog sektora</t>
  </si>
  <si>
    <t>5446</t>
  </si>
  <si>
    <t>Otplata glavnice primljenih kredita od inozemnih kreditnih institucija</t>
  </si>
  <si>
    <t>5447</t>
  </si>
  <si>
    <t>Otplata glavnice primljenih zajmova od inozemnih osiguravajućih društava</t>
  </si>
  <si>
    <t>5448</t>
  </si>
  <si>
    <t>Otplata glavnice primljenih zajmova od ostalih inozemnih financijskih institucija</t>
  </si>
  <si>
    <t>II. POSEBNI DIO</t>
  </si>
  <si>
    <t xml:space="preserve"> RAČUN FINANCIRANJA PREMA IZVORIMA FINANCIRANJA</t>
  </si>
  <si>
    <t>Razred</t>
  </si>
  <si>
    <t>Skupina</t>
  </si>
  <si>
    <t>Izvor</t>
  </si>
  <si>
    <t>Namjenski primici od zaduživanja</t>
  </si>
  <si>
    <t>Izdaci za otplatu glavnice primljenih kredita i zajmova</t>
  </si>
  <si>
    <t>123 Zakonski standard javnih ustanova SŠ</t>
  </si>
  <si>
    <t>A100037 Odgojnoobrazovno, administrativno i tehničko osoblje</t>
  </si>
  <si>
    <t>A100037A Odgojnoobrazovno, administrativno i tehničko osoblje - POSEBNI DIO</t>
  </si>
  <si>
    <t>A100038 Operativni plan TIO - SŠ</t>
  </si>
  <si>
    <t>125 Program javnih potreba iznad standarda - vlastiti prihodi</t>
  </si>
  <si>
    <t>A100042 Javne potrebe iznad standarda-vlastiti prihodi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</si>
  <si>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</si>
  <si>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</si>
  <si>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</si>
  <si>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</si>
  <si>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</si>
  <si>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</si>
  <si>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</si>
  <si>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A100191A Shema školskog voća, povrća i mlijeka</t>
  </si>
  <si>
    <t>158 Pomoćnici u nastavi OŠ i SŠ (EU projekt)</t>
  </si>
  <si>
    <t>A100128 Pomoćnici u nastavi OŠ i SŠ (EU projekt)</t>
  </si>
  <si>
    <t>201 MZOS- Plaće SŠ</t>
  </si>
  <si>
    <t>A200201 MZOS- Plaće SŠ</t>
  </si>
  <si>
    <t>Marko Šegavić, prof.</t>
  </si>
  <si>
    <t xml:space="preserve">Predsjednik školskog odbora </t>
  </si>
  <si>
    <t>Ravnatelj</t>
  </si>
  <si>
    <t>Dino Milašinčić, mag. oec.</t>
  </si>
  <si>
    <t>PLAN 2026.</t>
  </si>
  <si>
    <t>NOVI PLAN 
2026.</t>
  </si>
  <si>
    <t>Plan 2026.</t>
  </si>
  <si>
    <t>Novi plan 2026.</t>
  </si>
  <si>
    <t>2026 / 2026</t>
  </si>
  <si>
    <t>510 Programi Unije</t>
  </si>
  <si>
    <t>50114 Pomoći iz državnog proračuna kroz opće prihode i primitke - korisnici</t>
  </si>
  <si>
    <t>50115 Pomoći iz državnog proračuna kroz opće prihode i primitke - plaće OŠ i SŠ</t>
  </si>
  <si>
    <t>432 PRIHODI ZA POSEBNE NAMJENE - korisnici</t>
  </si>
  <si>
    <t>31 Vlastiti prihodi</t>
  </si>
  <si>
    <t>611 Donacije</t>
  </si>
  <si>
    <t>11 Opći prihodi i primici</t>
  </si>
  <si>
    <t>50 Pomoći</t>
  </si>
  <si>
    <t>501122 Pomoći iz državnog proračuna kroz opće prihode i primitke - DEC SŠ</t>
  </si>
  <si>
    <t>5012 Pomoći kroz nacionalno sufinanciranje EU projekta</t>
  </si>
  <si>
    <t>56 Fondovi EU-a</t>
  </si>
  <si>
    <t>561 Europski socijalni fond</t>
  </si>
  <si>
    <t>711 Prihodi od nefinancijske imovine i nadoknade štete s osnova osiguranja</t>
  </si>
  <si>
    <t>SVEUKUPNO PRIHODI</t>
  </si>
  <si>
    <t>SVEUKUPNO RASHODI</t>
  </si>
  <si>
    <t>NOVI PLAN 2026.</t>
  </si>
  <si>
    <t>izvor: 31 Vlastiti prihodi</t>
  </si>
  <si>
    <t>izvor: 11 Opći prihodi i primici</t>
  </si>
  <si>
    <t xml:space="preserve"> I. IZMJENE I DOPUNE FINANCIJSKOG PLANA EKONOMSKO-TURISTIČKE ŠKOLE ZA 2026.</t>
  </si>
  <si>
    <t xml:space="preserve"> I. IZMJENE I DOPUNA FINANCIJSKOG PLANA EKONOMSKO-TURISTIČKE ŠKOLE ZA 2026.</t>
  </si>
  <si>
    <t>I. IZMJENE I DOPUNE FINANCIJSKOG PLANA EKONOMSKO-TURISTIČKE ŠKOLE ZA 2026.</t>
  </si>
  <si>
    <t>Klasa: 400-01/26-01/</t>
  </si>
  <si>
    <t>Urbroj: 2133-45-04-26-</t>
  </si>
  <si>
    <t>K100004 Nefinancijska imovina i inv. održ. SŠ</t>
  </si>
  <si>
    <t>PR8349T Postrojenja i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</si>
</sst>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ptos Narrow"/>
      <family val="2"/>
      <scheme val="minor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Verdana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236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4" fontId="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 applyAlignment="1">
      <alignment horizontal="right" wrapText="1"/>
    </xf>
    <xf numFmtId="4" fontId="1" fillId="2" borderId="0" xfId="0" applyNumberFormat="1" applyFont="1" applyFill="1" applyAlignment="1">
      <alignment horizontal="center" wrapText="1"/>
    </xf>
    <xf numFmtId="2" fontId="1" fillId="2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left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/>
    </xf>
    <xf numFmtId="0" fontId="11" fillId="0" borderId="1" xfId="2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1" fillId="4" borderId="1" xfId="0" quotePrefix="1" applyFont="1" applyFill="1" applyBorder="1" applyAlignment="1">
      <alignment horizontal="left" vertical="center"/>
    </xf>
    <xf numFmtId="0" fontId="13" fillId="4" borderId="1" xfId="0" quotePrefix="1" applyFont="1" applyFill="1" applyBorder="1" applyAlignment="1">
      <alignment horizontal="left" vertical="center"/>
    </xf>
    <xf numFmtId="0" fontId="13" fillId="4" borderId="1" xfId="0" quotePrefix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/>
    </xf>
    <xf numFmtId="0" fontId="14" fillId="0" borderId="0" xfId="0" applyFont="1"/>
    <xf numFmtId="4" fontId="1" fillId="2" borderId="0" xfId="0" applyNumberFormat="1" applyFont="1" applyFill="1" applyAlignment="1">
      <alignment wrapText="1"/>
    </xf>
    <xf numFmtId="0" fontId="1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4" borderId="0" xfId="0" applyFill="1"/>
    <xf numFmtId="4" fontId="16" fillId="4" borderId="3" xfId="0" applyNumberFormat="1" applyFont="1" applyFill="1" applyBorder="1" applyAlignment="1">
      <alignment horizontal="right" wrapText="1" indent="1"/>
    </xf>
    <xf numFmtId="0" fontId="18" fillId="0" borderId="5" xfId="0" applyFont="1" applyBorder="1" applyAlignment="1">
      <alignment horizont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 indent="1"/>
    </xf>
    <xf numFmtId="0" fontId="2" fillId="4" borderId="3" xfId="0" applyFont="1" applyFill="1" applyBorder="1" applyAlignment="1">
      <alignment horizontal="left" wrapText="1" indent="1"/>
    </xf>
    <xf numFmtId="4" fontId="2" fillId="4" borderId="3" xfId="0" applyNumberFormat="1" applyFont="1" applyFill="1" applyBorder="1" applyAlignment="1">
      <alignment horizontal="right" wrapText="1" indent="1"/>
    </xf>
    <xf numFmtId="10" fontId="2" fillId="4" borderId="3" xfId="0" applyNumberFormat="1" applyFont="1" applyFill="1" applyBorder="1" applyAlignment="1">
      <alignment horizontal="right" wrapText="1" indent="1"/>
    </xf>
    <xf numFmtId="0" fontId="1" fillId="4" borderId="3" xfId="0" applyFont="1" applyFill="1" applyBorder="1" applyAlignment="1">
      <alignment horizontal="left" wrapText="1" indent="1"/>
    </xf>
    <xf numFmtId="4" fontId="1" fillId="4" borderId="3" xfId="0" applyNumberFormat="1" applyFont="1" applyFill="1" applyBorder="1" applyAlignment="1">
      <alignment horizontal="right" wrapText="1" indent="1"/>
    </xf>
    <xf numFmtId="0" fontId="2" fillId="4" borderId="3" xfId="0" applyFont="1" applyFill="1" applyBorder="1" applyAlignment="1">
      <alignment horizontal="right" wrapText="1" indent="1"/>
    </xf>
    <xf numFmtId="4" fontId="2" fillId="4" borderId="3" xfId="0" applyNumberFormat="1" applyFont="1" applyFill="1" applyBorder="1" applyAlignment="1">
      <alignment wrapText="1"/>
    </xf>
    <xf numFmtId="0" fontId="7" fillId="4" borderId="6" xfId="0" applyFont="1" applyFill="1" applyBorder="1" applyAlignment="1">
      <alignment horizontal="left" wrapText="1" indent="1"/>
    </xf>
    <xf numFmtId="4" fontId="8" fillId="4" borderId="6" xfId="0" applyNumberFormat="1" applyFont="1" applyFill="1" applyBorder="1" applyAlignment="1">
      <alignment horizontal="right" wrapText="1" indent="1"/>
    </xf>
    <xf numFmtId="4" fontId="7" fillId="4" borderId="6" xfId="0" applyNumberFormat="1" applyFont="1" applyFill="1" applyBorder="1" applyAlignment="1">
      <alignment horizontal="right" wrapText="1" indent="1"/>
    </xf>
    <xf numFmtId="10" fontId="7" fillId="4" borderId="6" xfId="0" applyNumberFormat="1" applyFont="1" applyFill="1" applyBorder="1" applyAlignment="1">
      <alignment horizontal="right" wrapText="1" indent="1"/>
    </xf>
    <xf numFmtId="0" fontId="2" fillId="4" borderId="7" xfId="0" applyFont="1" applyFill="1" applyBorder="1" applyAlignment="1">
      <alignment horizontal="left" wrapText="1" indent="1"/>
    </xf>
    <xf numFmtId="4" fontId="2" fillId="4" borderId="7" xfId="0" applyNumberFormat="1" applyFont="1" applyFill="1" applyBorder="1" applyAlignment="1">
      <alignment horizontal="right" wrapText="1" indent="1"/>
    </xf>
    <xf numFmtId="10" fontId="2" fillId="4" borderId="7" xfId="0" applyNumberFormat="1" applyFont="1" applyFill="1" applyBorder="1" applyAlignment="1">
      <alignment horizontal="right" wrapText="1" indent="1"/>
    </xf>
    <xf numFmtId="0" fontId="8" fillId="4" borderId="8" xfId="0" applyFont="1" applyFill="1" applyBorder="1" applyAlignment="1">
      <alignment horizontal="left" wrapText="1" indent="1"/>
    </xf>
    <xf numFmtId="4" fontId="8" fillId="4" borderId="9" xfId="0" applyNumberFormat="1" applyFont="1" applyFill="1" applyBorder="1" applyAlignment="1">
      <alignment horizontal="right" wrapText="1" indent="1"/>
    </xf>
    <xf numFmtId="10" fontId="8" fillId="4" borderId="10" xfId="0" applyNumberFormat="1" applyFont="1" applyFill="1" applyBorder="1" applyAlignment="1">
      <alignment horizontal="right" wrapText="1" indent="1"/>
    </xf>
    <xf numFmtId="0" fontId="8" fillId="4" borderId="11" xfId="0" applyFont="1" applyFill="1" applyBorder="1" applyAlignment="1">
      <alignment horizontal="left" wrapText="1" indent="1"/>
    </xf>
    <xf numFmtId="4" fontId="8" fillId="4" borderId="12" xfId="0" applyNumberFormat="1" applyFont="1" applyFill="1" applyBorder="1" applyAlignment="1">
      <alignment horizontal="right" wrapText="1" indent="1"/>
    </xf>
    <xf numFmtId="10" fontId="8" fillId="4" borderId="13" xfId="0" applyNumberFormat="1" applyFont="1" applyFill="1" applyBorder="1" applyAlignment="1">
      <alignment horizontal="right" wrapText="1" indent="1"/>
    </xf>
    <xf numFmtId="10" fontId="1" fillId="4" borderId="3" xfId="0" applyNumberFormat="1" applyFont="1" applyFill="1" applyBorder="1" applyAlignment="1">
      <alignment horizontal="right" wrapText="1" indent="1"/>
    </xf>
    <xf numFmtId="0" fontId="1" fillId="4" borderId="3" xfId="0" applyFont="1" applyFill="1" applyBorder="1" applyAlignment="1">
      <alignment horizontal="right" wrapText="1" indent="1"/>
    </xf>
    <xf numFmtId="0" fontId="19" fillId="0" borderId="0" xfId="0" applyFont="1"/>
    <xf numFmtId="4" fontId="2" fillId="4" borderId="1" xfId="0" applyNumberFormat="1" applyFont="1" applyFill="1" applyBorder="1" applyAlignment="1">
      <alignment horizontal="right" wrapText="1"/>
    </xf>
    <xf numFmtId="4" fontId="0" fillId="4" borderId="1" xfId="0" applyNumberFormat="1" applyFill="1" applyBorder="1" applyAlignment="1">
      <alignment horizontal="right"/>
    </xf>
    <xf numFmtId="0" fontId="1" fillId="4" borderId="1" xfId="0" applyFont="1" applyFill="1" applyBorder="1" applyAlignment="1">
      <alignment horizontal="right" wrapText="1"/>
    </xf>
    <xf numFmtId="4" fontId="1" fillId="4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2" fillId="4" borderId="17" xfId="0" applyFont="1" applyFill="1" applyBorder="1" applyAlignment="1">
      <alignment horizontal="left" wrapText="1" indent="1"/>
    </xf>
    <xf numFmtId="0" fontId="1" fillId="4" borderId="17" xfId="0" applyFont="1" applyFill="1" applyBorder="1" applyAlignment="1">
      <alignment horizontal="left" wrapText="1" indent="1"/>
    </xf>
    <xf numFmtId="0" fontId="1" fillId="4" borderId="25" xfId="0" applyFont="1" applyFill="1" applyBorder="1" applyAlignment="1">
      <alignment horizontal="left" wrapText="1" indent="1"/>
    </xf>
    <xf numFmtId="0" fontId="1" fillId="4" borderId="26" xfId="0" applyFont="1" applyFill="1" applyBorder="1" applyAlignment="1">
      <alignment horizontal="right" wrapText="1"/>
    </xf>
    <xf numFmtId="4" fontId="0" fillId="4" borderId="26" xfId="0" applyNumberFormat="1" applyFill="1" applyBorder="1" applyAlignment="1">
      <alignment horizontal="right"/>
    </xf>
    <xf numFmtId="4" fontId="1" fillId="4" borderId="26" xfId="0" applyNumberFormat="1" applyFont="1" applyFill="1" applyBorder="1" applyAlignment="1">
      <alignment horizontal="right" wrapText="1"/>
    </xf>
    <xf numFmtId="0" fontId="2" fillId="4" borderId="28" xfId="0" applyFont="1" applyFill="1" applyBorder="1" applyAlignment="1">
      <alignment horizontal="left" wrapText="1" indent="1"/>
    </xf>
    <xf numFmtId="4" fontId="2" fillId="4" borderId="29" xfId="0" applyNumberFormat="1" applyFont="1" applyFill="1" applyBorder="1" applyAlignment="1">
      <alignment horizontal="right" wrapText="1"/>
    </xf>
    <xf numFmtId="4" fontId="19" fillId="4" borderId="29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wrapText="1" indent="1"/>
    </xf>
    <xf numFmtId="4" fontId="1" fillId="4" borderId="23" xfId="0" applyNumberFormat="1" applyFont="1" applyFill="1" applyBorder="1" applyAlignment="1">
      <alignment horizontal="right" wrapText="1"/>
    </xf>
    <xf numFmtId="4" fontId="0" fillId="4" borderId="23" xfId="0" applyNumberFormat="1" applyFill="1" applyBorder="1" applyAlignment="1">
      <alignment horizontal="right"/>
    </xf>
    <xf numFmtId="4" fontId="14" fillId="4" borderId="29" xfId="0" applyNumberFormat="1" applyFont="1" applyFill="1" applyBorder="1" applyAlignment="1">
      <alignment horizontal="right"/>
    </xf>
    <xf numFmtId="10" fontId="0" fillId="4" borderId="0" xfId="0" applyNumberFormat="1" applyFill="1"/>
    <xf numFmtId="10" fontId="19" fillId="4" borderId="30" xfId="0" applyNumberFormat="1" applyFont="1" applyFill="1" applyBorder="1" applyAlignment="1">
      <alignment horizontal="right"/>
    </xf>
    <xf numFmtId="10" fontId="0" fillId="4" borderId="27" xfId="0" applyNumberFormat="1" applyFill="1" applyBorder="1" applyAlignment="1">
      <alignment horizontal="right"/>
    </xf>
    <xf numFmtId="10" fontId="0" fillId="4" borderId="18" xfId="0" applyNumberFormat="1" applyFill="1" applyBorder="1" applyAlignment="1">
      <alignment horizontal="right"/>
    </xf>
    <xf numFmtId="10" fontId="0" fillId="4" borderId="24" xfId="0" applyNumberFormat="1" applyFill="1" applyBorder="1" applyAlignment="1">
      <alignment horizontal="right"/>
    </xf>
    <xf numFmtId="10" fontId="0" fillId="4" borderId="30" xfId="0" applyNumberFormat="1" applyFill="1" applyBorder="1" applyAlignment="1">
      <alignment horizontal="right"/>
    </xf>
    <xf numFmtId="10" fontId="14" fillId="4" borderId="30" xfId="0" applyNumberFormat="1" applyFont="1" applyFill="1" applyBorder="1" applyAlignment="1">
      <alignment horizontal="right"/>
    </xf>
    <xf numFmtId="10" fontId="0" fillId="0" borderId="0" xfId="0" applyNumberFormat="1"/>
    <xf numFmtId="0" fontId="20" fillId="4" borderId="28" xfId="0" applyFont="1" applyFill="1" applyBorder="1" applyAlignment="1">
      <alignment horizontal="left" wrapText="1" indent="1"/>
    </xf>
    <xf numFmtId="4" fontId="20" fillId="4" borderId="29" xfId="0" applyNumberFormat="1" applyFont="1" applyFill="1" applyBorder="1" applyAlignment="1">
      <alignment horizontal="right" wrapText="1"/>
    </xf>
    <xf numFmtId="0" fontId="2" fillId="4" borderId="14" xfId="0" applyFont="1" applyFill="1" applyBorder="1" applyAlignment="1">
      <alignment horizontal="left" wrapText="1" indent="1"/>
    </xf>
    <xf numFmtId="4" fontId="2" fillId="4" borderId="15" xfId="0" applyNumberFormat="1" applyFont="1" applyFill="1" applyBorder="1" applyAlignment="1">
      <alignment horizontal="right" wrapText="1"/>
    </xf>
    <xf numFmtId="4" fontId="19" fillId="4" borderId="15" xfId="0" applyNumberFormat="1" applyFont="1" applyFill="1" applyBorder="1" applyAlignment="1">
      <alignment horizontal="right"/>
    </xf>
    <xf numFmtId="10" fontId="19" fillId="4" borderId="16" xfId="0" applyNumberFormat="1" applyFont="1" applyFill="1" applyBorder="1" applyAlignment="1">
      <alignment horizontal="right"/>
    </xf>
    <xf numFmtId="0" fontId="2" fillId="4" borderId="19" xfId="0" applyFont="1" applyFill="1" applyBorder="1" applyAlignment="1">
      <alignment horizontal="left" wrapText="1" indent="1"/>
    </xf>
    <xf numFmtId="4" fontId="2" fillId="4" borderId="20" xfId="0" applyNumberFormat="1" applyFont="1" applyFill="1" applyBorder="1" applyAlignment="1">
      <alignment horizontal="right" wrapText="1"/>
    </xf>
    <xf numFmtId="4" fontId="19" fillId="4" borderId="20" xfId="0" applyNumberFormat="1" applyFont="1" applyFill="1" applyBorder="1" applyAlignment="1">
      <alignment horizontal="right"/>
    </xf>
    <xf numFmtId="10" fontId="19" fillId="4" borderId="21" xfId="0" applyNumberFormat="1" applyFont="1" applyFill="1" applyBorder="1" applyAlignment="1">
      <alignment horizontal="right"/>
    </xf>
    <xf numFmtId="0" fontId="1" fillId="4" borderId="23" xfId="0" applyFont="1" applyFill="1" applyBorder="1" applyAlignment="1">
      <alignment horizontal="right" wrapText="1"/>
    </xf>
    <xf numFmtId="0" fontId="2" fillId="4" borderId="31" xfId="0" applyFont="1" applyFill="1" applyBorder="1" applyAlignment="1">
      <alignment horizontal="left" wrapText="1" indent="1"/>
    </xf>
    <xf numFmtId="4" fontId="2" fillId="4" borderId="32" xfId="0" applyNumberFormat="1" applyFont="1" applyFill="1" applyBorder="1" applyAlignment="1">
      <alignment horizontal="right" wrapText="1"/>
    </xf>
    <xf numFmtId="4" fontId="19" fillId="4" borderId="32" xfId="0" applyNumberFormat="1" applyFont="1" applyFill="1" applyBorder="1" applyAlignment="1">
      <alignment horizontal="right"/>
    </xf>
    <xf numFmtId="10" fontId="19" fillId="4" borderId="33" xfId="0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 wrapText="1" indent="1"/>
    </xf>
    <xf numFmtId="0" fontId="6" fillId="4" borderId="29" xfId="0" applyFont="1" applyFill="1" applyBorder="1" applyAlignment="1">
      <alignment horizontal="center" vertical="center" wrapText="1" indent="1"/>
    </xf>
    <xf numFmtId="10" fontId="6" fillId="4" borderId="30" xfId="0" applyNumberFormat="1" applyFont="1" applyFill="1" applyBorder="1" applyAlignment="1">
      <alignment horizontal="center" vertical="center" wrapText="1" indent="1"/>
    </xf>
    <xf numFmtId="4" fontId="2" fillId="2" borderId="3" xfId="0" applyNumberFormat="1" applyFont="1" applyFill="1" applyBorder="1" applyAlignment="1">
      <alignment horizontal="right" wrapText="1" indent="1"/>
    </xf>
    <xf numFmtId="4" fontId="1" fillId="2" borderId="3" xfId="0" applyNumberFormat="1" applyFont="1" applyFill="1" applyBorder="1" applyAlignment="1">
      <alignment horizontal="right" wrapText="1" indent="1"/>
    </xf>
    <xf numFmtId="0" fontId="1" fillId="2" borderId="3" xfId="0" applyFont="1" applyFill="1" applyBorder="1" applyAlignment="1">
      <alignment horizontal="right" wrapText="1" indent="1"/>
    </xf>
    <xf numFmtId="0" fontId="21" fillId="4" borderId="28" xfId="0" applyFont="1" applyFill="1" applyBorder="1" applyAlignment="1">
      <alignment horizontal="center" vertical="center" wrapText="1" indent="1"/>
    </xf>
    <xf numFmtId="0" fontId="21" fillId="4" borderId="29" xfId="0" applyFont="1" applyFill="1" applyBorder="1" applyAlignment="1">
      <alignment horizontal="center" vertical="center" wrapText="1" indent="1"/>
    </xf>
    <xf numFmtId="10" fontId="21" fillId="4" borderId="30" xfId="0" applyNumberFormat="1" applyFont="1" applyFill="1" applyBorder="1" applyAlignment="1">
      <alignment horizontal="center" vertical="center" wrapText="1" indent="1"/>
    </xf>
    <xf numFmtId="4" fontId="10" fillId="4" borderId="3" xfId="0" applyNumberFormat="1" applyFont="1" applyFill="1" applyBorder="1" applyAlignment="1">
      <alignment horizontal="right" wrapText="1" indent="1"/>
    </xf>
    <xf numFmtId="4" fontId="11" fillId="4" borderId="3" xfId="0" applyNumberFormat="1" applyFont="1" applyFill="1" applyBorder="1" applyAlignment="1">
      <alignment horizontal="right" wrapText="1" indent="1"/>
    </xf>
    <xf numFmtId="4" fontId="11" fillId="4" borderId="7" xfId="0" applyNumberFormat="1" applyFont="1" applyFill="1" applyBorder="1" applyAlignment="1">
      <alignment horizontal="right" wrapText="1" indent="1"/>
    </xf>
    <xf numFmtId="0" fontId="10" fillId="4" borderId="8" xfId="0" applyFont="1" applyFill="1" applyBorder="1" applyAlignment="1">
      <alignment horizontal="left" wrapText="1" indent="1"/>
    </xf>
    <xf numFmtId="4" fontId="10" fillId="4" borderId="9" xfId="0" applyNumberFormat="1" applyFont="1" applyFill="1" applyBorder="1" applyAlignment="1">
      <alignment horizontal="right" wrapText="1" indent="1"/>
    </xf>
    <xf numFmtId="10" fontId="10" fillId="4" borderId="10" xfId="0" applyNumberFormat="1" applyFont="1" applyFill="1" applyBorder="1" applyAlignment="1">
      <alignment horizontal="right" wrapText="1" indent="1"/>
    </xf>
    <xf numFmtId="0" fontId="10" fillId="4" borderId="34" xfId="0" applyFont="1" applyFill="1" applyBorder="1" applyAlignment="1">
      <alignment horizontal="left" wrapText="1" indent="1"/>
    </xf>
    <xf numFmtId="10" fontId="10" fillId="4" borderId="35" xfId="0" applyNumberFormat="1" applyFont="1" applyFill="1" applyBorder="1" applyAlignment="1">
      <alignment horizontal="right" wrapText="1" indent="1"/>
    </xf>
    <xf numFmtId="0" fontId="10" fillId="4" borderId="11" xfId="0" applyFont="1" applyFill="1" applyBorder="1" applyAlignment="1">
      <alignment horizontal="left" wrapText="1" indent="1"/>
    </xf>
    <xf numFmtId="4" fontId="10" fillId="4" borderId="12" xfId="0" applyNumberFormat="1" applyFont="1" applyFill="1" applyBorder="1" applyAlignment="1">
      <alignment horizontal="right" wrapText="1" indent="1"/>
    </xf>
    <xf numFmtId="10" fontId="10" fillId="4" borderId="13" xfId="0" applyNumberFormat="1" applyFont="1" applyFill="1" applyBorder="1" applyAlignment="1">
      <alignment horizontal="right" wrapText="1" indent="1"/>
    </xf>
    <xf numFmtId="0" fontId="10" fillId="4" borderId="36" xfId="0" applyFont="1" applyFill="1" applyBorder="1" applyAlignment="1">
      <alignment horizontal="left" wrapText="1" indent="1"/>
    </xf>
    <xf numFmtId="4" fontId="10" fillId="4" borderId="37" xfId="0" applyNumberFormat="1" applyFont="1" applyFill="1" applyBorder="1" applyAlignment="1">
      <alignment horizontal="right" wrapText="1" indent="1"/>
    </xf>
    <xf numFmtId="10" fontId="10" fillId="4" borderId="38" xfId="0" applyNumberFormat="1" applyFont="1" applyFill="1" applyBorder="1" applyAlignment="1">
      <alignment horizontal="right" wrapText="1" indent="1"/>
    </xf>
    <xf numFmtId="4" fontId="11" fillId="4" borderId="6" xfId="0" applyNumberFormat="1" applyFont="1" applyFill="1" applyBorder="1" applyAlignment="1">
      <alignment horizontal="right" wrapText="1" indent="1"/>
    </xf>
    <xf numFmtId="0" fontId="11" fillId="4" borderId="39" xfId="0" applyFont="1" applyFill="1" applyBorder="1" applyAlignment="1">
      <alignment horizontal="left" wrapText="1" indent="1"/>
    </xf>
    <xf numFmtId="10" fontId="11" fillId="4" borderId="40" xfId="0" applyNumberFormat="1" applyFont="1" applyFill="1" applyBorder="1" applyAlignment="1">
      <alignment horizontal="right" wrapText="1" indent="1"/>
    </xf>
    <xf numFmtId="0" fontId="11" fillId="4" borderId="34" xfId="0" applyFont="1" applyFill="1" applyBorder="1" applyAlignment="1">
      <alignment horizontal="left" wrapText="1" indent="1"/>
    </xf>
    <xf numFmtId="10" fontId="11" fillId="4" borderId="35" xfId="0" applyNumberFormat="1" applyFont="1" applyFill="1" applyBorder="1" applyAlignment="1">
      <alignment horizontal="right" wrapText="1" indent="1"/>
    </xf>
    <xf numFmtId="0" fontId="11" fillId="4" borderId="41" xfId="0" applyFont="1" applyFill="1" applyBorder="1" applyAlignment="1">
      <alignment horizontal="left" wrapText="1" indent="1"/>
    </xf>
    <xf numFmtId="10" fontId="11" fillId="4" borderId="42" xfId="0" applyNumberFormat="1" applyFont="1" applyFill="1" applyBorder="1" applyAlignment="1">
      <alignment horizontal="right" wrapText="1" indent="1"/>
    </xf>
    <xf numFmtId="0" fontId="16" fillId="4" borderId="34" xfId="0" applyFont="1" applyFill="1" applyBorder="1" applyAlignment="1">
      <alignment horizontal="left" wrapText="1" indent="1"/>
    </xf>
    <xf numFmtId="10" fontId="16" fillId="4" borderId="35" xfId="0" applyNumberFormat="1" applyFont="1" applyFill="1" applyBorder="1" applyAlignment="1">
      <alignment horizontal="right" wrapText="1" indent="1"/>
    </xf>
    <xf numFmtId="0" fontId="16" fillId="4" borderId="11" xfId="0" applyFont="1" applyFill="1" applyBorder="1" applyAlignment="1">
      <alignment horizontal="left" wrapText="1" indent="1"/>
    </xf>
    <xf numFmtId="4" fontId="1" fillId="2" borderId="12" xfId="0" applyNumberFormat="1" applyFont="1" applyFill="1" applyBorder="1" applyAlignment="1">
      <alignment horizontal="right" wrapText="1" indent="1"/>
    </xf>
    <xf numFmtId="4" fontId="16" fillId="4" borderId="12" xfId="0" applyNumberFormat="1" applyFont="1" applyFill="1" applyBorder="1" applyAlignment="1">
      <alignment horizontal="right" wrapText="1" indent="1"/>
    </xf>
    <xf numFmtId="10" fontId="16" fillId="4" borderId="13" xfId="0" applyNumberFormat="1" applyFont="1" applyFill="1" applyBorder="1" applyAlignment="1">
      <alignment horizontal="right" wrapText="1" indent="1"/>
    </xf>
    <xf numFmtId="0" fontId="20" fillId="4" borderId="43" xfId="0" applyFont="1" applyFill="1" applyBorder="1" applyAlignment="1">
      <alignment horizontal="left" wrapText="1" indent="1"/>
    </xf>
    <xf numFmtId="4" fontId="20" fillId="4" borderId="44" xfId="0" applyNumberFormat="1" applyFont="1" applyFill="1" applyBorder="1" applyAlignment="1">
      <alignment horizontal="right" wrapText="1"/>
    </xf>
    <xf numFmtId="4" fontId="19" fillId="4" borderId="44" xfId="0" applyNumberFormat="1" applyFont="1" applyFill="1" applyBorder="1" applyAlignment="1">
      <alignment horizontal="right"/>
    </xf>
    <xf numFmtId="4" fontId="1" fillId="4" borderId="20" xfId="0" applyNumberFormat="1" applyFont="1" applyFill="1" applyBorder="1" applyAlignment="1">
      <alignment horizontal="right" wrapText="1"/>
    </xf>
    <xf numFmtId="0" fontId="2" fillId="4" borderId="45" xfId="0" applyFont="1" applyFill="1" applyBorder="1" applyAlignment="1">
      <alignment horizontal="left" wrapText="1" indent="1"/>
    </xf>
    <xf numFmtId="0" fontId="1" fillId="4" borderId="19" xfId="0" applyFont="1" applyFill="1" applyBorder="1" applyAlignment="1">
      <alignment horizontal="left" wrapText="1" indent="1"/>
    </xf>
    <xf numFmtId="0" fontId="17" fillId="4" borderId="34" xfId="0" applyFont="1" applyFill="1" applyBorder="1" applyAlignment="1">
      <alignment horizontal="left" wrapText="1" indent="1"/>
    </xf>
    <xf numFmtId="10" fontId="17" fillId="4" borderId="35" xfId="0" applyNumberFormat="1" applyFont="1" applyFill="1" applyBorder="1" applyAlignment="1">
      <alignment horizontal="right" wrapText="1" indent="1"/>
    </xf>
    <xf numFmtId="10" fontId="17" fillId="4" borderId="13" xfId="0" applyNumberFormat="1" applyFont="1" applyFill="1" applyBorder="1" applyAlignment="1">
      <alignment horizontal="right" wrapText="1" indent="1"/>
    </xf>
    <xf numFmtId="0" fontId="1" fillId="4" borderId="34" xfId="0" applyFont="1" applyFill="1" applyBorder="1" applyAlignment="1">
      <alignment horizontal="left" wrapText="1" indent="1"/>
    </xf>
    <xf numFmtId="4" fontId="1" fillId="4" borderId="12" xfId="0" applyNumberFormat="1" applyFont="1" applyFill="1" applyBorder="1" applyAlignment="1">
      <alignment horizontal="right" wrapText="1" indent="1"/>
    </xf>
    <xf numFmtId="0" fontId="16" fillId="4" borderId="39" xfId="0" applyFont="1" applyFill="1" applyBorder="1" applyAlignment="1">
      <alignment horizontal="left" wrapText="1" indent="1"/>
    </xf>
    <xf numFmtId="4" fontId="1" fillId="4" borderId="7" xfId="0" applyNumberFormat="1" applyFont="1" applyFill="1" applyBorder="1" applyAlignment="1">
      <alignment horizontal="right" wrapText="1" indent="1"/>
    </xf>
    <xf numFmtId="4" fontId="16" fillId="4" borderId="7" xfId="0" applyNumberFormat="1" applyFont="1" applyFill="1" applyBorder="1" applyAlignment="1">
      <alignment horizontal="right" wrapText="1" indent="1"/>
    </xf>
    <xf numFmtId="10" fontId="17" fillId="4" borderId="40" xfId="0" applyNumberFormat="1" applyFont="1" applyFill="1" applyBorder="1" applyAlignment="1">
      <alignment horizontal="right" wrapText="1" indent="1"/>
    </xf>
    <xf numFmtId="0" fontId="17" fillId="4" borderId="8" xfId="0" applyFont="1" applyFill="1" applyBorder="1" applyAlignment="1">
      <alignment horizontal="left" wrapText="1" indent="1"/>
    </xf>
    <xf numFmtId="4" fontId="2" fillId="4" borderId="9" xfId="0" applyNumberFormat="1" applyFont="1" applyFill="1" applyBorder="1" applyAlignment="1">
      <alignment horizontal="right" wrapText="1" indent="1"/>
    </xf>
    <xf numFmtId="4" fontId="17" fillId="4" borderId="9" xfId="0" applyNumberFormat="1" applyFont="1" applyFill="1" applyBorder="1" applyAlignment="1">
      <alignment horizontal="right" wrapText="1" indent="1"/>
    </xf>
    <xf numFmtId="10" fontId="17" fillId="4" borderId="10" xfId="0" applyNumberFormat="1" applyFont="1" applyFill="1" applyBorder="1" applyAlignment="1">
      <alignment horizontal="right" wrapText="1" indent="1"/>
    </xf>
    <xf numFmtId="0" fontId="17" fillId="4" borderId="11" xfId="0" applyFont="1" applyFill="1" applyBorder="1" applyAlignment="1">
      <alignment horizontal="left" wrapText="1" indent="1"/>
    </xf>
    <xf numFmtId="4" fontId="2" fillId="4" borderId="12" xfId="0" applyNumberFormat="1" applyFont="1" applyFill="1" applyBorder="1" applyAlignment="1">
      <alignment horizontal="right" wrapText="1" indent="1"/>
    </xf>
    <xf numFmtId="4" fontId="17" fillId="4" borderId="12" xfId="0" applyNumberFormat="1" applyFont="1" applyFill="1" applyBorder="1" applyAlignment="1">
      <alignment horizontal="right" wrapText="1" indent="1"/>
    </xf>
    <xf numFmtId="0" fontId="17" fillId="4" borderId="48" xfId="0" applyFont="1" applyFill="1" applyBorder="1" applyAlignment="1">
      <alignment horizontal="left" wrapText="1" indent="1"/>
    </xf>
    <xf numFmtId="4" fontId="2" fillId="4" borderId="49" xfId="0" applyNumberFormat="1" applyFont="1" applyFill="1" applyBorder="1" applyAlignment="1">
      <alignment horizontal="right" wrapText="1" indent="1"/>
    </xf>
    <xf numFmtId="4" fontId="17" fillId="4" borderId="49" xfId="0" applyNumberFormat="1" applyFont="1" applyFill="1" applyBorder="1" applyAlignment="1">
      <alignment horizontal="right" wrapText="1" indent="1"/>
    </xf>
    <xf numFmtId="10" fontId="17" fillId="4" borderId="50" xfId="0" applyNumberFormat="1" applyFont="1" applyFill="1" applyBorder="1" applyAlignment="1">
      <alignment horizontal="right" wrapText="1" indent="1"/>
    </xf>
    <xf numFmtId="0" fontId="17" fillId="4" borderId="36" xfId="0" applyFont="1" applyFill="1" applyBorder="1" applyAlignment="1">
      <alignment horizontal="left" wrapText="1" indent="1"/>
    </xf>
    <xf numFmtId="4" fontId="17" fillId="4" borderId="37" xfId="0" applyNumberFormat="1" applyFont="1" applyFill="1" applyBorder="1" applyAlignment="1">
      <alignment horizontal="right" wrapText="1" indent="1"/>
    </xf>
    <xf numFmtId="10" fontId="17" fillId="4" borderId="38" xfId="0" applyNumberFormat="1" applyFont="1" applyFill="1" applyBorder="1" applyAlignment="1">
      <alignment horizontal="right" wrapText="1" indent="1"/>
    </xf>
    <xf numFmtId="0" fontId="17" fillId="4" borderId="51" xfId="0" applyFont="1" applyFill="1" applyBorder="1" applyAlignment="1">
      <alignment horizontal="left" wrapText="1" indent="1"/>
    </xf>
    <xf numFmtId="4" fontId="2" fillId="4" borderId="52" xfId="0" applyNumberFormat="1" applyFont="1" applyFill="1" applyBorder="1" applyAlignment="1">
      <alignment horizontal="right" wrapText="1" indent="1"/>
    </xf>
    <xf numFmtId="4" fontId="17" fillId="4" borderId="52" xfId="0" applyNumberFormat="1" applyFont="1" applyFill="1" applyBorder="1" applyAlignment="1">
      <alignment horizontal="right" wrapText="1" indent="1"/>
    </xf>
    <xf numFmtId="10" fontId="17" fillId="4" borderId="53" xfId="0" applyNumberFormat="1" applyFont="1" applyFill="1" applyBorder="1" applyAlignment="1">
      <alignment horizontal="right" wrapText="1" indent="1"/>
    </xf>
    <xf numFmtId="0" fontId="17" fillId="4" borderId="54" xfId="0" applyFont="1" applyFill="1" applyBorder="1" applyAlignment="1">
      <alignment horizontal="left" wrapText="1" indent="1"/>
    </xf>
    <xf numFmtId="4" fontId="2" fillId="4" borderId="55" xfId="0" applyNumberFormat="1" applyFont="1" applyFill="1" applyBorder="1" applyAlignment="1">
      <alignment horizontal="right" wrapText="1" indent="1"/>
    </xf>
    <xf numFmtId="4" fontId="17" fillId="4" borderId="55" xfId="0" applyNumberFormat="1" applyFont="1" applyFill="1" applyBorder="1" applyAlignment="1">
      <alignment horizontal="right" wrapText="1" indent="1"/>
    </xf>
    <xf numFmtId="10" fontId="17" fillId="4" borderId="56" xfId="0" applyNumberFormat="1" applyFont="1" applyFill="1" applyBorder="1" applyAlignment="1">
      <alignment horizontal="right" wrapText="1" indent="1"/>
    </xf>
    <xf numFmtId="4" fontId="2" fillId="4" borderId="37" xfId="0" applyNumberFormat="1" applyFont="1" applyFill="1" applyBorder="1" applyAlignment="1">
      <alignment horizontal="right" wrapText="1" indent="1"/>
    </xf>
    <xf numFmtId="10" fontId="16" fillId="4" borderId="40" xfId="0" applyNumberFormat="1" applyFont="1" applyFill="1" applyBorder="1" applyAlignment="1">
      <alignment horizontal="right" wrapText="1" indent="1"/>
    </xf>
    <xf numFmtId="0" fontId="16" fillId="4" borderId="41" xfId="0" applyFont="1" applyFill="1" applyBorder="1" applyAlignment="1">
      <alignment horizontal="left" wrapText="1" indent="1"/>
    </xf>
    <xf numFmtId="4" fontId="1" fillId="4" borderId="6" xfId="0" applyNumberFormat="1" applyFont="1" applyFill="1" applyBorder="1" applyAlignment="1">
      <alignment horizontal="right" wrapText="1" indent="1"/>
    </xf>
    <xf numFmtId="4" fontId="16" fillId="4" borderId="6" xfId="0" applyNumberFormat="1" applyFont="1" applyFill="1" applyBorder="1" applyAlignment="1">
      <alignment horizontal="right" wrapText="1" indent="1"/>
    </xf>
    <xf numFmtId="10" fontId="16" fillId="4" borderId="42" xfId="0" applyNumberFormat="1" applyFont="1" applyFill="1" applyBorder="1" applyAlignment="1">
      <alignment horizontal="right" wrapText="1" indent="1"/>
    </xf>
    <xf numFmtId="0" fontId="1" fillId="4" borderId="6" xfId="0" applyFont="1" applyFill="1" applyBorder="1" applyAlignment="1">
      <alignment horizontal="right" wrapText="1" indent="1"/>
    </xf>
    <xf numFmtId="0" fontId="1" fillId="4" borderId="7" xfId="0" applyFont="1" applyFill="1" applyBorder="1" applyAlignment="1">
      <alignment horizontal="right" wrapText="1" indent="1"/>
    </xf>
    <xf numFmtId="0" fontId="2" fillId="4" borderId="12" xfId="0" applyFont="1" applyFill="1" applyBorder="1" applyAlignment="1">
      <alignment horizontal="right" wrapText="1" indent="1"/>
    </xf>
    <xf numFmtId="0" fontId="16" fillId="4" borderId="7" xfId="0" applyFont="1" applyFill="1" applyBorder="1" applyAlignment="1">
      <alignment horizontal="right" wrapText="1" indent="1"/>
    </xf>
    <xf numFmtId="0" fontId="1" fillId="4" borderId="39" xfId="0" applyFont="1" applyFill="1" applyBorder="1" applyAlignment="1">
      <alignment horizontal="left" wrapText="1" indent="1"/>
    </xf>
    <xf numFmtId="0" fontId="1" fillId="4" borderId="6" xfId="0" applyFont="1" applyFill="1" applyBorder="1" applyAlignment="1">
      <alignment horizontal="left" wrapText="1" indent="1"/>
    </xf>
    <xf numFmtId="10" fontId="17" fillId="4" borderId="42" xfId="0" applyNumberFormat="1" applyFont="1" applyFill="1" applyBorder="1" applyAlignment="1">
      <alignment horizontal="right" wrapText="1" indent="1"/>
    </xf>
    <xf numFmtId="0" fontId="2" fillId="4" borderId="7" xfId="0" applyFont="1" applyFill="1" applyBorder="1" applyAlignment="1">
      <alignment horizontal="right" wrapText="1" indent="1"/>
    </xf>
    <xf numFmtId="0" fontId="2" fillId="4" borderId="37" xfId="0" applyFont="1" applyFill="1" applyBorder="1" applyAlignment="1">
      <alignment horizontal="right" wrapText="1" indent="1"/>
    </xf>
    <xf numFmtId="4" fontId="2" fillId="4" borderId="46" xfId="0" applyNumberFormat="1" applyFont="1" applyFill="1" applyBorder="1" applyAlignment="1">
      <alignment horizontal="right" wrapText="1"/>
    </xf>
    <xf numFmtId="4" fontId="19" fillId="4" borderId="46" xfId="0" applyNumberFormat="1" applyFont="1" applyFill="1" applyBorder="1" applyAlignment="1">
      <alignment horizontal="right"/>
    </xf>
    <xf numFmtId="10" fontId="19" fillId="4" borderId="47" xfId="0" applyNumberFormat="1" applyFont="1" applyFill="1" applyBorder="1" applyAlignment="1">
      <alignment horizontal="right"/>
    </xf>
    <xf numFmtId="10" fontId="19" fillId="4" borderId="24" xfId="0" applyNumberFormat="1" applyFont="1" applyFill="1" applyBorder="1" applyAlignment="1">
      <alignment horizontal="right"/>
    </xf>
    <xf numFmtId="10" fontId="0" fillId="4" borderId="33" xfId="0" applyNumberFormat="1" applyFill="1" applyBorder="1" applyAlignment="1">
      <alignment horizontal="right"/>
    </xf>
    <xf numFmtId="0" fontId="16" fillId="4" borderId="1" xfId="0" applyFont="1" applyFill="1" applyBorder="1" applyAlignment="1">
      <alignment horizontal="left" wrapText="1" indent="1"/>
    </xf>
    <xf numFmtId="4" fontId="1" fillId="4" borderId="1" xfId="0" applyNumberFormat="1" applyFont="1" applyFill="1" applyBorder="1" applyAlignment="1">
      <alignment horizontal="right" wrapText="1" indent="1"/>
    </xf>
    <xf numFmtId="4" fontId="16" fillId="4" borderId="1" xfId="0" applyNumberFormat="1" applyFont="1" applyFill="1" applyBorder="1" applyAlignment="1">
      <alignment horizontal="right" wrapText="1" indent="1"/>
    </xf>
    <xf numFmtId="0" fontId="17" fillId="4" borderId="28" xfId="0" applyFont="1" applyFill="1" applyBorder="1" applyAlignment="1">
      <alignment horizontal="left" wrapText="1" indent="1"/>
    </xf>
    <xf numFmtId="4" fontId="2" fillId="4" borderId="29" xfId="0" applyNumberFormat="1" applyFont="1" applyFill="1" applyBorder="1" applyAlignment="1">
      <alignment horizontal="right" wrapText="1" indent="1"/>
    </xf>
    <xf numFmtId="4" fontId="17" fillId="4" borderId="29" xfId="0" applyNumberFormat="1" applyFont="1" applyFill="1" applyBorder="1" applyAlignment="1">
      <alignment horizontal="right" wrapText="1" indent="1"/>
    </xf>
    <xf numFmtId="10" fontId="17" fillId="4" borderId="30" xfId="0" applyNumberFormat="1" applyFont="1" applyFill="1" applyBorder="1" applyAlignment="1">
      <alignment horizontal="right" wrapText="1" indent="1"/>
    </xf>
    <xf numFmtId="0" fontId="16" fillId="4" borderId="8" xfId="0" applyFont="1" applyFill="1" applyBorder="1" applyAlignment="1">
      <alignment horizontal="left" wrapText="1" indent="1"/>
    </xf>
    <xf numFmtId="4" fontId="2" fillId="4" borderId="46" xfId="0" applyNumberFormat="1" applyFont="1" applyFill="1" applyBorder="1" applyAlignment="1">
      <alignment horizontal="right" wrapText="1" indent="1"/>
    </xf>
    <xf numFmtId="4" fontId="17" fillId="4" borderId="46" xfId="0" applyNumberFormat="1" applyFont="1" applyFill="1" applyBorder="1" applyAlignment="1">
      <alignment horizontal="right" wrapText="1" indent="1"/>
    </xf>
    <xf numFmtId="10" fontId="17" fillId="4" borderId="16" xfId="0" applyNumberFormat="1" applyFont="1" applyFill="1" applyBorder="1" applyAlignment="1">
      <alignment horizontal="right" wrapText="1" indent="1"/>
    </xf>
    <xf numFmtId="0" fontId="16" fillId="4" borderId="25" xfId="0" applyFont="1" applyFill="1" applyBorder="1" applyAlignment="1">
      <alignment horizontal="left" wrapText="1" indent="1"/>
    </xf>
    <xf numFmtId="10" fontId="16" fillId="4" borderId="18" xfId="0" applyNumberFormat="1" applyFont="1" applyFill="1" applyBorder="1" applyAlignment="1">
      <alignment horizontal="right" wrapText="1" indent="1"/>
    </xf>
    <xf numFmtId="0" fontId="16" fillId="4" borderId="19" xfId="0" applyFont="1" applyFill="1" applyBorder="1" applyAlignment="1">
      <alignment horizontal="left" wrapText="1" indent="1"/>
    </xf>
    <xf numFmtId="4" fontId="1" fillId="4" borderId="20" xfId="0" applyNumberFormat="1" applyFont="1" applyFill="1" applyBorder="1" applyAlignment="1">
      <alignment horizontal="right" wrapText="1" indent="1"/>
    </xf>
    <xf numFmtId="4" fontId="16" fillId="4" borderId="20" xfId="0" applyNumberFormat="1" applyFont="1" applyFill="1" applyBorder="1" applyAlignment="1">
      <alignment horizontal="right" wrapText="1" indent="1"/>
    </xf>
    <xf numFmtId="10" fontId="16" fillId="4" borderId="21" xfId="0" applyNumberFormat="1" applyFont="1" applyFill="1" applyBorder="1" applyAlignment="1">
      <alignment horizontal="right" wrapText="1" indent="1"/>
    </xf>
    <xf numFmtId="0" fontId="11" fillId="4" borderId="1" xfId="0" applyFont="1" applyFill="1" applyBorder="1" applyAlignment="1">
      <alignment horizontal="left" wrapText="1" indent="1"/>
    </xf>
    <xf numFmtId="0" fontId="10" fillId="4" borderId="54" xfId="0" applyFont="1" applyFill="1" applyBorder="1" applyAlignment="1">
      <alignment horizontal="left" wrapText="1" indent="1"/>
    </xf>
    <xf numFmtId="4" fontId="10" fillId="4" borderId="55" xfId="0" applyNumberFormat="1" applyFont="1" applyFill="1" applyBorder="1" applyAlignment="1">
      <alignment horizontal="right" wrapText="1" indent="1"/>
    </xf>
    <xf numFmtId="10" fontId="10" fillId="4" borderId="56" xfId="0" applyNumberFormat="1" applyFont="1" applyFill="1" applyBorder="1" applyAlignment="1">
      <alignment horizontal="right" wrapText="1" indent="1"/>
    </xf>
    <xf numFmtId="4" fontId="11" fillId="4" borderId="1" xfId="0" applyNumberFormat="1" applyFont="1" applyFill="1" applyBorder="1" applyAlignment="1">
      <alignment horizontal="right" wrapText="1" indent="1"/>
    </xf>
    <xf numFmtId="10" fontId="11" fillId="4" borderId="1" xfId="0" applyNumberFormat="1" applyFont="1" applyFill="1" applyBorder="1" applyAlignment="1">
      <alignment horizontal="right" wrapText="1" indent="1"/>
    </xf>
    <xf numFmtId="0" fontId="18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4" fontId="2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/>
    </xf>
  </cellXfs>
  <cellStyles count="3">
    <cellStyle name="Normalno" xfId="0" builtinId="0"/>
    <cellStyle name="Obično_List6" xfId="2" xr:uid="{12CC92CA-42FD-4F96-9B65-51FC27A93236}"/>
    <cellStyle name="Obično_List9" xfId="1" xr:uid="{8DC36A7F-45AD-4D20-8413-EECF39257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02662-C6CD-4198-B7AC-170ABF099435}">
  <sheetPr>
    <pageSetUpPr fitToPage="1"/>
  </sheetPr>
  <dimension ref="A1:F33"/>
  <sheetViews>
    <sheetView workbookViewId="0">
      <selection sqref="A1:D1"/>
    </sheetView>
  </sheetViews>
  <sheetFormatPr defaultRowHeight="15" x14ac:dyDescent="0.25"/>
  <cols>
    <col min="1" max="1" width="50" customWidth="1"/>
    <col min="2" max="4" width="20.7109375" customWidth="1"/>
  </cols>
  <sheetData>
    <row r="1" spans="1:4" ht="24" customHeight="1" x14ac:dyDescent="0.25">
      <c r="A1" s="230" t="s">
        <v>154</v>
      </c>
      <c r="B1" s="230"/>
      <c r="C1" s="230"/>
      <c r="D1" s="230"/>
    </row>
    <row r="3" spans="1:4" x14ac:dyDescent="0.25">
      <c r="A3" s="231" t="s">
        <v>0</v>
      </c>
      <c r="B3" s="231"/>
      <c r="C3" s="231"/>
      <c r="D3" s="231"/>
    </row>
    <row r="4" spans="1:4" x14ac:dyDescent="0.25">
      <c r="A4" s="231" t="s">
        <v>1</v>
      </c>
      <c r="B4" s="231"/>
      <c r="C4" s="231"/>
      <c r="D4" s="231"/>
    </row>
    <row r="6" spans="1:4" ht="31.5" x14ac:dyDescent="0.25">
      <c r="A6" s="38" t="s">
        <v>2</v>
      </c>
      <c r="B6" s="38" t="s">
        <v>130</v>
      </c>
      <c r="C6" s="38" t="s">
        <v>3</v>
      </c>
      <c r="D6" s="39" t="s">
        <v>131</v>
      </c>
    </row>
    <row r="7" spans="1:4" x14ac:dyDescent="0.25">
      <c r="A7" s="1"/>
      <c r="B7" s="2"/>
      <c r="C7" s="2"/>
      <c r="D7" s="2"/>
    </row>
    <row r="8" spans="1:4" ht="18.75" customHeight="1" x14ac:dyDescent="0.25">
      <c r="A8" s="1" t="s">
        <v>4</v>
      </c>
      <c r="B8" s="3">
        <v>1611000</v>
      </c>
      <c r="C8" s="3">
        <f>D8-B8</f>
        <v>37780.110000000102</v>
      </c>
      <c r="D8" s="3">
        <v>1648780.11</v>
      </c>
    </row>
    <row r="9" spans="1:4" x14ac:dyDescent="0.25">
      <c r="A9" s="1" t="s">
        <v>5</v>
      </c>
      <c r="B9" s="3">
        <v>3000</v>
      </c>
      <c r="C9" s="3">
        <f>D9-B9</f>
        <v>-1000</v>
      </c>
      <c r="D9" s="3">
        <v>2000</v>
      </c>
    </row>
    <row r="10" spans="1:4" x14ac:dyDescent="0.25">
      <c r="A10" s="4" t="s">
        <v>6</v>
      </c>
      <c r="B10" s="5">
        <f t="shared" ref="B10" si="0">SUM(B8:B9)</f>
        <v>1614000</v>
      </c>
      <c r="C10" s="5">
        <f t="shared" ref="C10:D10" si="1">SUM(C8:C9)</f>
        <v>36780.110000000102</v>
      </c>
      <c r="D10" s="5">
        <f t="shared" si="1"/>
        <v>1650780.11</v>
      </c>
    </row>
    <row r="11" spans="1:4" x14ac:dyDescent="0.25">
      <c r="A11" s="1" t="s">
        <v>7</v>
      </c>
      <c r="B11" s="3">
        <v>1609200</v>
      </c>
      <c r="C11" s="3">
        <f>D11-B11</f>
        <v>34799</v>
      </c>
      <c r="D11" s="3">
        <v>1643999</v>
      </c>
    </row>
    <row r="12" spans="1:4" x14ac:dyDescent="0.25">
      <c r="A12" s="1" t="s">
        <v>8</v>
      </c>
      <c r="B12" s="3">
        <v>9800</v>
      </c>
      <c r="C12" s="3">
        <f>D12-B12</f>
        <v>13000</v>
      </c>
      <c r="D12" s="3">
        <v>22800</v>
      </c>
    </row>
    <row r="13" spans="1:4" x14ac:dyDescent="0.25">
      <c r="A13" s="4" t="s">
        <v>9</v>
      </c>
      <c r="B13" s="5">
        <f t="shared" ref="B13" si="2">SUM(B11:B12)</f>
        <v>1619000</v>
      </c>
      <c r="C13" s="5">
        <f t="shared" ref="C13:D13" si="3">SUM(C11:C12)</f>
        <v>47799</v>
      </c>
      <c r="D13" s="5">
        <f t="shared" si="3"/>
        <v>1666799</v>
      </c>
    </row>
    <row r="14" spans="1:4" x14ac:dyDescent="0.25">
      <c r="A14" s="1" t="s">
        <v>10</v>
      </c>
      <c r="B14" s="3">
        <f t="shared" ref="B14" si="4">B10-B13</f>
        <v>-5000</v>
      </c>
      <c r="C14" s="3">
        <f t="shared" ref="C14:D14" si="5">C10-C13</f>
        <v>-11018.889999999898</v>
      </c>
      <c r="D14" s="3">
        <f t="shared" si="5"/>
        <v>-16018.889999999898</v>
      </c>
    </row>
    <row r="15" spans="1:4" x14ac:dyDescent="0.25">
      <c r="A15" s="6"/>
      <c r="B15" s="7"/>
      <c r="C15" s="7"/>
      <c r="D15" s="7"/>
    </row>
    <row r="16" spans="1:4" ht="15" customHeight="1" x14ac:dyDescent="0.25">
      <c r="A16" s="229" t="s">
        <v>11</v>
      </c>
      <c r="B16" s="229"/>
      <c r="C16" s="229"/>
      <c r="D16" s="229"/>
    </row>
    <row r="17" spans="1:6" x14ac:dyDescent="0.25">
      <c r="A17" s="6"/>
      <c r="B17" s="8"/>
      <c r="C17" s="8"/>
      <c r="D17" s="7"/>
    </row>
    <row r="18" spans="1:6" x14ac:dyDescent="0.25">
      <c r="A18" s="1" t="s">
        <v>12</v>
      </c>
      <c r="B18" s="3">
        <v>0</v>
      </c>
      <c r="C18" s="3">
        <v>0</v>
      </c>
      <c r="D18" s="3">
        <v>0</v>
      </c>
    </row>
    <row r="19" spans="1:6" x14ac:dyDescent="0.25">
      <c r="A19" s="1" t="s">
        <v>13</v>
      </c>
      <c r="B19" s="9">
        <v>0</v>
      </c>
      <c r="C19" s="9">
        <v>0</v>
      </c>
      <c r="D19" s="9">
        <v>0</v>
      </c>
    </row>
    <row r="20" spans="1:6" x14ac:dyDescent="0.25">
      <c r="A20" s="1" t="s">
        <v>14</v>
      </c>
      <c r="B20" s="3">
        <v>0</v>
      </c>
      <c r="C20" s="3">
        <v>0</v>
      </c>
      <c r="D20" s="3">
        <v>0</v>
      </c>
    </row>
    <row r="21" spans="1:6" x14ac:dyDescent="0.25">
      <c r="A21" s="6"/>
      <c r="B21" s="7"/>
      <c r="C21" s="7"/>
      <c r="D21" s="7"/>
    </row>
    <row r="22" spans="1:6" ht="15" customHeight="1" x14ac:dyDescent="0.25">
      <c r="A22" s="229" t="s">
        <v>15</v>
      </c>
      <c r="B22" s="229"/>
      <c r="C22" s="229"/>
      <c r="D22" s="229"/>
      <c r="E22" s="33"/>
    </row>
    <row r="24" spans="1:6" x14ac:dyDescent="0.25">
      <c r="A24" s="10" t="s">
        <v>16</v>
      </c>
      <c r="B24" s="3">
        <v>5000</v>
      </c>
      <c r="C24" s="3">
        <f>D24-B24</f>
        <v>11018.89</v>
      </c>
      <c r="D24" s="3">
        <v>16018.89</v>
      </c>
    </row>
    <row r="25" spans="1:6" x14ac:dyDescent="0.25">
      <c r="A25" s="10" t="s">
        <v>17</v>
      </c>
      <c r="B25" s="3">
        <v>5000</v>
      </c>
      <c r="C25" s="3">
        <f t="shared" ref="C25:C26" si="6">D25-B25</f>
        <v>11018.89</v>
      </c>
      <c r="D25" s="3">
        <v>16018.89</v>
      </c>
    </row>
    <row r="26" spans="1:6" x14ac:dyDescent="0.25">
      <c r="A26" s="11" t="s">
        <v>18</v>
      </c>
      <c r="B26" s="12">
        <v>5000</v>
      </c>
      <c r="C26" s="3">
        <f t="shared" si="6"/>
        <v>11018.89</v>
      </c>
      <c r="D26" s="12">
        <v>16018.89</v>
      </c>
    </row>
    <row r="28" spans="1:6" x14ac:dyDescent="0.25">
      <c r="A28" t="s">
        <v>156</v>
      </c>
    </row>
    <row r="29" spans="1:6" x14ac:dyDescent="0.25">
      <c r="A29" t="s">
        <v>157</v>
      </c>
    </row>
    <row r="30" spans="1:6" ht="51.75" customHeight="1" x14ac:dyDescent="0.25"/>
    <row r="31" spans="1:6" x14ac:dyDescent="0.25">
      <c r="A31" s="34"/>
      <c r="C31" s="34"/>
      <c r="F31" s="34"/>
    </row>
    <row r="32" spans="1:6" x14ac:dyDescent="0.25">
      <c r="A32" s="43" t="s">
        <v>127</v>
      </c>
      <c r="B32" s="44"/>
      <c r="C32" s="227" t="s">
        <v>128</v>
      </c>
      <c r="D32" s="227"/>
      <c r="F32" s="35"/>
    </row>
    <row r="33" spans="1:4" x14ac:dyDescent="0.25">
      <c r="A33" s="45" t="s">
        <v>126</v>
      </c>
      <c r="B33" s="44"/>
      <c r="C33" s="228" t="s">
        <v>129</v>
      </c>
      <c r="D33" s="228"/>
    </row>
  </sheetData>
  <mergeCells count="7">
    <mergeCell ref="C32:D32"/>
    <mergeCell ref="C33:D33"/>
    <mergeCell ref="A22:D22"/>
    <mergeCell ref="A16:D16"/>
    <mergeCell ref="A1:D1"/>
    <mergeCell ref="A3:D3"/>
    <mergeCell ref="A4:D4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6F3A-64DF-45A8-806D-3403EC9398EA}">
  <sheetPr>
    <pageSetUpPr fitToPage="1"/>
  </sheetPr>
  <dimension ref="A1:H53"/>
  <sheetViews>
    <sheetView topLeftCell="A14" workbookViewId="0">
      <selection activeCell="D36" sqref="D36"/>
    </sheetView>
  </sheetViews>
  <sheetFormatPr defaultRowHeight="15" x14ac:dyDescent="0.25"/>
  <cols>
    <col min="1" max="1" width="45.7109375" customWidth="1"/>
    <col min="2" max="4" width="21" customWidth="1"/>
    <col min="5" max="5" width="20.7109375" customWidth="1"/>
    <col min="6" max="6" width="11.42578125" customWidth="1"/>
  </cols>
  <sheetData>
    <row r="1" spans="1:8" ht="15.75" x14ac:dyDescent="0.25">
      <c r="A1" s="230" t="s">
        <v>153</v>
      </c>
      <c r="B1" s="230"/>
      <c r="C1" s="230"/>
      <c r="D1" s="230"/>
      <c r="E1" s="230"/>
      <c r="F1" s="230"/>
    </row>
    <row r="2" spans="1:8" ht="15.75" x14ac:dyDescent="0.25">
      <c r="A2" s="13"/>
      <c r="B2" s="13"/>
      <c r="C2" s="13"/>
      <c r="D2" s="13"/>
      <c r="E2" s="13"/>
      <c r="F2" s="13"/>
    </row>
    <row r="3" spans="1:8" ht="15.75" x14ac:dyDescent="0.25">
      <c r="A3" s="232" t="s">
        <v>19</v>
      </c>
      <c r="B3" s="232"/>
      <c r="C3" s="232"/>
      <c r="D3" s="232"/>
      <c r="E3" s="232"/>
    </row>
    <row r="4" spans="1:8" ht="15.75" x14ac:dyDescent="0.25">
      <c r="A4" s="14"/>
      <c r="B4" s="14"/>
      <c r="C4" s="14"/>
      <c r="D4" s="14"/>
      <c r="E4" s="14"/>
    </row>
    <row r="5" spans="1:8" ht="15" customHeight="1" x14ac:dyDescent="0.25">
      <c r="A5" s="233" t="s">
        <v>20</v>
      </c>
      <c r="B5" s="233"/>
      <c r="C5" s="233"/>
      <c r="D5" s="233"/>
      <c r="E5" s="233"/>
      <c r="F5" s="37"/>
      <c r="G5" s="37"/>
      <c r="H5" s="37"/>
    </row>
    <row r="6" spans="1:8" ht="15.75" thickBot="1" x14ac:dyDescent="0.3"/>
    <row r="7" spans="1:8" ht="15.75" thickBot="1" x14ac:dyDescent="0.3">
      <c r="A7" s="46" t="s">
        <v>2</v>
      </c>
      <c r="B7" s="46" t="s">
        <v>132</v>
      </c>
      <c r="C7" s="46" t="s">
        <v>45</v>
      </c>
      <c r="D7" s="46" t="s">
        <v>133</v>
      </c>
      <c r="E7" s="46" t="s">
        <v>134</v>
      </c>
    </row>
    <row r="8" spans="1:8" ht="15.75" thickBot="1" x14ac:dyDescent="0.3">
      <c r="A8" s="54" t="s">
        <v>23</v>
      </c>
      <c r="B8" s="55"/>
      <c r="C8" s="56">
        <f t="shared" ref="C8:C31" si="0">D8-B8</f>
        <v>0</v>
      </c>
      <c r="D8" s="55"/>
      <c r="E8" s="57" t="e">
        <f>D8/B8</f>
        <v>#DIV/0!</v>
      </c>
    </row>
    <row r="9" spans="1:8" ht="26.25" x14ac:dyDescent="0.25">
      <c r="A9" s="61" t="s">
        <v>24</v>
      </c>
      <c r="B9" s="62">
        <v>1619000</v>
      </c>
      <c r="C9" s="62">
        <f t="shared" si="0"/>
        <v>47799</v>
      </c>
      <c r="D9" s="62">
        <f>D10</f>
        <v>1666799</v>
      </c>
      <c r="E9" s="63">
        <f>D9/B9</f>
        <v>1.0295237801111798</v>
      </c>
    </row>
    <row r="10" spans="1:8" ht="27" thickBot="1" x14ac:dyDescent="0.3">
      <c r="A10" s="64" t="s">
        <v>25</v>
      </c>
      <c r="B10" s="65">
        <v>1619000</v>
      </c>
      <c r="C10" s="65">
        <f t="shared" si="0"/>
        <v>47799</v>
      </c>
      <c r="D10" s="65">
        <f>D11+D28</f>
        <v>1666799</v>
      </c>
      <c r="E10" s="66">
        <f>D10/B10</f>
        <v>1.0295237801111798</v>
      </c>
    </row>
    <row r="11" spans="1:8" x14ac:dyDescent="0.25">
      <c r="A11" s="58" t="s">
        <v>7</v>
      </c>
      <c r="B11" s="59">
        <v>1609200</v>
      </c>
      <c r="C11" s="59">
        <f t="shared" si="0"/>
        <v>34799</v>
      </c>
      <c r="D11" s="59">
        <v>1643999</v>
      </c>
      <c r="E11" s="60">
        <f>D11/B11</f>
        <v>1.0216250310713397</v>
      </c>
    </row>
    <row r="12" spans="1:8" x14ac:dyDescent="0.25">
      <c r="A12" s="50" t="s">
        <v>26</v>
      </c>
      <c r="B12" s="48">
        <v>1416050</v>
      </c>
      <c r="C12" s="48">
        <f t="shared" si="0"/>
        <v>16225</v>
      </c>
      <c r="D12" s="48">
        <v>1432275</v>
      </c>
      <c r="E12" s="49">
        <f t="shared" ref="E12:E31" si="1">D12/B12</f>
        <v>1.0114579287454539</v>
      </c>
    </row>
    <row r="13" spans="1:8" x14ac:dyDescent="0.25">
      <c r="A13" s="50" t="s">
        <v>27</v>
      </c>
      <c r="B13" s="51">
        <v>1162000</v>
      </c>
      <c r="C13" s="51">
        <f t="shared" si="0"/>
        <v>14000</v>
      </c>
      <c r="D13" s="51">
        <v>1176000</v>
      </c>
      <c r="E13" s="67">
        <f t="shared" si="1"/>
        <v>1.0120481927710843</v>
      </c>
    </row>
    <row r="14" spans="1:8" x14ac:dyDescent="0.25">
      <c r="A14" s="50" t="s">
        <v>28</v>
      </c>
      <c r="B14" s="51">
        <v>61200</v>
      </c>
      <c r="C14" s="51">
        <f t="shared" si="0"/>
        <v>300</v>
      </c>
      <c r="D14" s="51">
        <v>61500</v>
      </c>
      <c r="E14" s="67">
        <f t="shared" si="1"/>
        <v>1.0049019607843137</v>
      </c>
    </row>
    <row r="15" spans="1:8" x14ac:dyDescent="0.25">
      <c r="A15" s="50" t="s">
        <v>29</v>
      </c>
      <c r="B15" s="51">
        <v>192850</v>
      </c>
      <c r="C15" s="51">
        <f t="shared" si="0"/>
        <v>1925</v>
      </c>
      <c r="D15" s="51">
        <v>194775</v>
      </c>
      <c r="E15" s="67">
        <f t="shared" si="1"/>
        <v>1.0099818511796734</v>
      </c>
    </row>
    <row r="16" spans="1:8" x14ac:dyDescent="0.25">
      <c r="A16" s="50" t="s">
        <v>30</v>
      </c>
      <c r="B16" s="48">
        <v>191150</v>
      </c>
      <c r="C16" s="48">
        <f t="shared" si="0"/>
        <v>18425</v>
      </c>
      <c r="D16" s="48">
        <v>209575</v>
      </c>
      <c r="E16" s="49">
        <f t="shared" si="1"/>
        <v>1.0963902694219199</v>
      </c>
    </row>
    <row r="17" spans="1:5" x14ac:dyDescent="0.25">
      <c r="A17" s="50" t="s">
        <v>31</v>
      </c>
      <c r="B17" s="51">
        <v>47150</v>
      </c>
      <c r="C17" s="51">
        <f t="shared" si="0"/>
        <v>4004</v>
      </c>
      <c r="D17" s="51">
        <v>51154</v>
      </c>
      <c r="E17" s="67">
        <f t="shared" si="1"/>
        <v>1.0849204665959704</v>
      </c>
    </row>
    <row r="18" spans="1:5" x14ac:dyDescent="0.25">
      <c r="A18" s="50" t="s">
        <v>32</v>
      </c>
      <c r="B18" s="51">
        <v>65900</v>
      </c>
      <c r="C18" s="51">
        <f t="shared" si="0"/>
        <v>-980</v>
      </c>
      <c r="D18" s="51">
        <v>64920</v>
      </c>
      <c r="E18" s="67">
        <f t="shared" si="1"/>
        <v>0.98512898330804244</v>
      </c>
    </row>
    <row r="19" spans="1:5" x14ac:dyDescent="0.25">
      <c r="A19" s="50" t="s">
        <v>33</v>
      </c>
      <c r="B19" s="51">
        <v>66200</v>
      </c>
      <c r="C19" s="51">
        <f t="shared" si="0"/>
        <v>-400</v>
      </c>
      <c r="D19" s="51">
        <v>65800</v>
      </c>
      <c r="E19" s="67">
        <f t="shared" si="1"/>
        <v>0.9939577039274925</v>
      </c>
    </row>
    <row r="20" spans="1:5" ht="26.25" x14ac:dyDescent="0.25">
      <c r="A20" s="50" t="s">
        <v>34</v>
      </c>
      <c r="B20" s="51">
        <v>3000</v>
      </c>
      <c r="C20" s="51">
        <f t="shared" si="0"/>
        <v>2000</v>
      </c>
      <c r="D20" s="51">
        <v>5000</v>
      </c>
      <c r="E20" s="67">
        <f t="shared" si="1"/>
        <v>1.6666666666666667</v>
      </c>
    </row>
    <row r="21" spans="1:5" x14ac:dyDescent="0.25">
      <c r="A21" s="50" t="s">
        <v>35</v>
      </c>
      <c r="B21" s="51">
        <v>8900</v>
      </c>
      <c r="C21" s="51">
        <f t="shared" si="0"/>
        <v>13800</v>
      </c>
      <c r="D21" s="51">
        <v>22700</v>
      </c>
      <c r="E21" s="67">
        <f t="shared" si="1"/>
        <v>2.5505617977528088</v>
      </c>
    </row>
    <row r="22" spans="1:5" x14ac:dyDescent="0.25">
      <c r="A22" s="50" t="s">
        <v>36</v>
      </c>
      <c r="B22" s="52">
        <v>50</v>
      </c>
      <c r="C22" s="48">
        <f t="shared" si="0"/>
        <v>0</v>
      </c>
      <c r="D22" s="52">
        <v>50</v>
      </c>
      <c r="E22" s="49">
        <f t="shared" si="1"/>
        <v>1</v>
      </c>
    </row>
    <row r="23" spans="1:5" x14ac:dyDescent="0.25">
      <c r="A23" s="50" t="s">
        <v>37</v>
      </c>
      <c r="B23" s="68">
        <v>50</v>
      </c>
      <c r="C23" s="51">
        <f t="shared" si="0"/>
        <v>0</v>
      </c>
      <c r="D23" s="68">
        <v>50</v>
      </c>
      <c r="E23" s="67">
        <f t="shared" si="1"/>
        <v>1</v>
      </c>
    </row>
    <row r="24" spans="1:5" ht="26.25" x14ac:dyDescent="0.25">
      <c r="A24" s="47" t="s">
        <v>38</v>
      </c>
      <c r="B24" s="48">
        <v>1000</v>
      </c>
      <c r="C24" s="48">
        <f t="shared" si="0"/>
        <v>0</v>
      </c>
      <c r="D24" s="48">
        <v>1000</v>
      </c>
      <c r="E24" s="49">
        <f t="shared" si="1"/>
        <v>1</v>
      </c>
    </row>
    <row r="25" spans="1:5" ht="26.25" x14ac:dyDescent="0.25">
      <c r="A25" s="50" t="s">
        <v>39</v>
      </c>
      <c r="B25" s="51">
        <v>1000</v>
      </c>
      <c r="C25" s="51">
        <f t="shared" si="0"/>
        <v>0</v>
      </c>
      <c r="D25" s="51">
        <v>1000</v>
      </c>
      <c r="E25" s="67">
        <f t="shared" si="1"/>
        <v>1</v>
      </c>
    </row>
    <row r="26" spans="1:5" s="69" customFormat="1" x14ac:dyDescent="0.25">
      <c r="A26" s="47" t="s">
        <v>40</v>
      </c>
      <c r="B26" s="52">
        <v>950</v>
      </c>
      <c r="C26" s="48">
        <f t="shared" si="0"/>
        <v>150</v>
      </c>
      <c r="D26" s="48">
        <v>1100</v>
      </c>
      <c r="E26" s="49">
        <f t="shared" si="1"/>
        <v>1.1578947368421053</v>
      </c>
    </row>
    <row r="27" spans="1:5" x14ac:dyDescent="0.25">
      <c r="A27" s="50" t="s">
        <v>41</v>
      </c>
      <c r="B27" s="68">
        <v>950</v>
      </c>
      <c r="C27" s="51">
        <f t="shared" si="0"/>
        <v>150</v>
      </c>
      <c r="D27" s="51">
        <v>1100</v>
      </c>
      <c r="E27" s="67">
        <f t="shared" si="1"/>
        <v>1.1578947368421053</v>
      </c>
    </row>
    <row r="28" spans="1:5" s="69" customFormat="1" x14ac:dyDescent="0.25">
      <c r="A28" s="47" t="s">
        <v>8</v>
      </c>
      <c r="B28" s="48">
        <v>9800</v>
      </c>
      <c r="C28" s="48">
        <f t="shared" si="0"/>
        <v>13000</v>
      </c>
      <c r="D28" s="48">
        <v>22800</v>
      </c>
      <c r="E28" s="49">
        <f t="shared" si="1"/>
        <v>2.3265306122448979</v>
      </c>
    </row>
    <row r="29" spans="1:5" s="69" customFormat="1" ht="26.25" x14ac:dyDescent="0.25">
      <c r="A29" s="47" t="s">
        <v>42</v>
      </c>
      <c r="B29" s="48">
        <v>9800</v>
      </c>
      <c r="C29" s="48">
        <f t="shared" si="0"/>
        <v>13000</v>
      </c>
      <c r="D29" s="48">
        <v>22800</v>
      </c>
      <c r="E29" s="49">
        <f t="shared" si="1"/>
        <v>2.3265306122448979</v>
      </c>
    </row>
    <row r="30" spans="1:5" x14ac:dyDescent="0.25">
      <c r="A30" s="50" t="s">
        <v>43</v>
      </c>
      <c r="B30" s="51">
        <v>7000</v>
      </c>
      <c r="C30" s="51">
        <f t="shared" si="0"/>
        <v>13000</v>
      </c>
      <c r="D30" s="51">
        <v>20000</v>
      </c>
      <c r="E30" s="67">
        <f t="shared" si="1"/>
        <v>2.8571428571428572</v>
      </c>
    </row>
    <row r="31" spans="1:5" ht="26.25" x14ac:dyDescent="0.25">
      <c r="A31" s="50" t="s">
        <v>44</v>
      </c>
      <c r="B31" s="51">
        <v>2800</v>
      </c>
      <c r="C31" s="51">
        <f t="shared" si="0"/>
        <v>0</v>
      </c>
      <c r="D31" s="51">
        <v>2800</v>
      </c>
      <c r="E31" s="67">
        <f t="shared" si="1"/>
        <v>1</v>
      </c>
    </row>
    <row r="32" spans="1:5" ht="15.75" thickBot="1" x14ac:dyDescent="0.3">
      <c r="A32" s="41"/>
      <c r="B32" s="41"/>
      <c r="C32" s="41"/>
      <c r="D32" s="41"/>
      <c r="E32" s="41"/>
    </row>
    <row r="33" spans="1:5" ht="15.75" thickBot="1" x14ac:dyDescent="0.3">
      <c r="A33" s="46" t="s">
        <v>2</v>
      </c>
      <c r="B33" s="46" t="s">
        <v>21</v>
      </c>
      <c r="C33" s="46" t="s">
        <v>45</v>
      </c>
      <c r="D33" s="46" t="s">
        <v>61</v>
      </c>
      <c r="E33" s="46" t="s">
        <v>22</v>
      </c>
    </row>
    <row r="34" spans="1:5" ht="15.75" thickBot="1" x14ac:dyDescent="0.3">
      <c r="A34" s="54" t="s">
        <v>23</v>
      </c>
      <c r="B34" s="56">
        <f>B35</f>
        <v>1619000</v>
      </c>
      <c r="C34" s="56">
        <f>D34-B34</f>
        <v>47799</v>
      </c>
      <c r="D34" s="56">
        <f>D35</f>
        <v>1666799</v>
      </c>
      <c r="E34" s="57">
        <f>D34/B34</f>
        <v>1.0295237801111798</v>
      </c>
    </row>
    <row r="35" spans="1:5" ht="26.25" x14ac:dyDescent="0.25">
      <c r="A35" s="61" t="s">
        <v>24</v>
      </c>
      <c r="B35" s="62">
        <f>B36</f>
        <v>1619000</v>
      </c>
      <c r="C35" s="62">
        <f>D35-B35</f>
        <v>47799</v>
      </c>
      <c r="D35" s="62">
        <f>D36</f>
        <v>1666799</v>
      </c>
      <c r="E35" s="63">
        <f>D35/B35</f>
        <v>1.0295237801111798</v>
      </c>
    </row>
    <row r="36" spans="1:5" ht="27" thickBot="1" x14ac:dyDescent="0.3">
      <c r="A36" s="64" t="s">
        <v>25</v>
      </c>
      <c r="B36" s="65">
        <f>B37+B48+B51</f>
        <v>1619000</v>
      </c>
      <c r="C36" s="65">
        <f>D36-B36</f>
        <v>47799</v>
      </c>
      <c r="D36" s="65">
        <f>D37+D48+D51</f>
        <v>1666799</v>
      </c>
      <c r="E36" s="66">
        <f>D36/B36</f>
        <v>1.0295237801111798</v>
      </c>
    </row>
    <row r="37" spans="1:5" x14ac:dyDescent="0.25">
      <c r="A37" s="58" t="s">
        <v>4</v>
      </c>
      <c r="B37" s="59">
        <v>1611000</v>
      </c>
      <c r="C37" s="59">
        <f>D37-B37</f>
        <v>37780.110000000102</v>
      </c>
      <c r="D37" s="59">
        <f>D38+D41+D43+D46</f>
        <v>1648780.11</v>
      </c>
      <c r="E37" s="60">
        <f>D37/B37</f>
        <v>1.0234513407821231</v>
      </c>
    </row>
    <row r="38" spans="1:5" s="69" customFormat="1" ht="26.25" x14ac:dyDescent="0.25">
      <c r="A38" s="47" t="s">
        <v>46</v>
      </c>
      <c r="B38" s="53">
        <v>1354900</v>
      </c>
      <c r="C38" s="48">
        <f t="shared" ref="C38:C53" si="2">D38-B38</f>
        <v>6605.75</v>
      </c>
      <c r="D38" s="48">
        <v>1361505.75</v>
      </c>
      <c r="E38" s="49">
        <f t="shared" ref="E38:E53" si="3">D38/B38</f>
        <v>1.0048754520628829</v>
      </c>
    </row>
    <row r="39" spans="1:5" ht="26.25" x14ac:dyDescent="0.25">
      <c r="A39" s="50" t="s">
        <v>47</v>
      </c>
      <c r="B39" s="68">
        <v>0</v>
      </c>
      <c r="C39" s="51">
        <f t="shared" si="2"/>
        <v>4804</v>
      </c>
      <c r="D39" s="51">
        <v>4804</v>
      </c>
      <c r="E39" s="67"/>
    </row>
    <row r="40" spans="1:5" ht="26.25" x14ac:dyDescent="0.25">
      <c r="A40" s="50" t="s">
        <v>48</v>
      </c>
      <c r="B40" s="51">
        <v>1354900</v>
      </c>
      <c r="C40" s="51">
        <f t="shared" si="2"/>
        <v>1801.75</v>
      </c>
      <c r="D40" s="51">
        <v>1356701.75</v>
      </c>
      <c r="E40" s="67">
        <f t="shared" si="3"/>
        <v>1.0013298029374862</v>
      </c>
    </row>
    <row r="41" spans="1:5" s="69" customFormat="1" ht="39" x14ac:dyDescent="0.25">
      <c r="A41" s="47" t="s">
        <v>49</v>
      </c>
      <c r="B41" s="48">
        <v>6500</v>
      </c>
      <c r="C41" s="48">
        <f t="shared" si="2"/>
        <v>5500</v>
      </c>
      <c r="D41" s="48">
        <v>12000</v>
      </c>
      <c r="E41" s="49">
        <f t="shared" si="3"/>
        <v>1.8461538461538463</v>
      </c>
    </row>
    <row r="42" spans="1:5" x14ac:dyDescent="0.25">
      <c r="A42" s="50" t="s">
        <v>50</v>
      </c>
      <c r="B42" s="51">
        <v>6500</v>
      </c>
      <c r="C42" s="51">
        <f t="shared" si="2"/>
        <v>5500</v>
      </c>
      <c r="D42" s="51">
        <v>12000</v>
      </c>
      <c r="E42" s="67">
        <f t="shared" si="3"/>
        <v>1.8461538461538463</v>
      </c>
    </row>
    <row r="43" spans="1:5" s="69" customFormat="1" ht="39" x14ac:dyDescent="0.25">
      <c r="A43" s="47" t="s">
        <v>51</v>
      </c>
      <c r="B43" s="48">
        <v>48200</v>
      </c>
      <c r="C43" s="48">
        <f t="shared" si="2"/>
        <v>6879.3600000000006</v>
      </c>
      <c r="D43" s="48">
        <v>55079.360000000001</v>
      </c>
      <c r="E43" s="49">
        <f t="shared" si="3"/>
        <v>1.1427253112033195</v>
      </c>
    </row>
    <row r="44" spans="1:5" ht="26.25" x14ac:dyDescent="0.25">
      <c r="A44" s="50" t="s">
        <v>52</v>
      </c>
      <c r="B44" s="51">
        <v>40000</v>
      </c>
      <c r="C44" s="51">
        <f t="shared" si="2"/>
        <v>7179.3600000000006</v>
      </c>
      <c r="D44" s="51">
        <v>47179.360000000001</v>
      </c>
      <c r="E44" s="67">
        <f t="shared" si="3"/>
        <v>1.179484</v>
      </c>
    </row>
    <row r="45" spans="1:5" ht="39" x14ac:dyDescent="0.25">
      <c r="A45" s="50" t="s">
        <v>53</v>
      </c>
      <c r="B45" s="51">
        <v>8200</v>
      </c>
      <c r="C45" s="51">
        <f t="shared" si="2"/>
        <v>-300</v>
      </c>
      <c r="D45" s="51">
        <v>7900</v>
      </c>
      <c r="E45" s="67">
        <f t="shared" si="3"/>
        <v>0.96341463414634143</v>
      </c>
    </row>
    <row r="46" spans="1:5" s="69" customFormat="1" ht="26.25" x14ac:dyDescent="0.25">
      <c r="A46" s="47" t="s">
        <v>54</v>
      </c>
      <c r="B46" s="48">
        <v>201400</v>
      </c>
      <c r="C46" s="48">
        <f t="shared" si="2"/>
        <v>18795</v>
      </c>
      <c r="D46" s="48">
        <v>220195</v>
      </c>
      <c r="E46" s="49">
        <f t="shared" si="3"/>
        <v>1.0933217477656405</v>
      </c>
    </row>
    <row r="47" spans="1:5" ht="26.25" x14ac:dyDescent="0.25">
      <c r="A47" s="50" t="s">
        <v>55</v>
      </c>
      <c r="B47" s="51">
        <v>201400</v>
      </c>
      <c r="C47" s="51">
        <f t="shared" si="2"/>
        <v>18795</v>
      </c>
      <c r="D47" s="51">
        <v>220195</v>
      </c>
      <c r="E47" s="67">
        <f t="shared" si="3"/>
        <v>1.0933217477656405</v>
      </c>
    </row>
    <row r="48" spans="1:5" s="69" customFormat="1" x14ac:dyDescent="0.25">
      <c r="A48" s="47" t="s">
        <v>5</v>
      </c>
      <c r="B48" s="48">
        <v>3000</v>
      </c>
      <c r="C48" s="48">
        <f t="shared" si="2"/>
        <v>-1000</v>
      </c>
      <c r="D48" s="48">
        <v>2000</v>
      </c>
      <c r="E48" s="49">
        <f t="shared" si="3"/>
        <v>0.66666666666666663</v>
      </c>
    </row>
    <row r="49" spans="1:5" s="69" customFormat="1" ht="26.25" x14ac:dyDescent="0.25">
      <c r="A49" s="47" t="s">
        <v>56</v>
      </c>
      <c r="B49" s="48">
        <v>3000</v>
      </c>
      <c r="C49" s="48">
        <f t="shared" si="2"/>
        <v>-1000</v>
      </c>
      <c r="D49" s="48">
        <v>2000</v>
      </c>
      <c r="E49" s="49">
        <f t="shared" si="3"/>
        <v>0.66666666666666663</v>
      </c>
    </row>
    <row r="50" spans="1:5" x14ac:dyDescent="0.25">
      <c r="A50" s="50" t="s">
        <v>57</v>
      </c>
      <c r="B50" s="48">
        <v>3000</v>
      </c>
      <c r="C50" s="51">
        <f t="shared" si="2"/>
        <v>-1000</v>
      </c>
      <c r="D50" s="48">
        <v>2000</v>
      </c>
      <c r="E50" s="49">
        <f t="shared" si="3"/>
        <v>0.66666666666666663</v>
      </c>
    </row>
    <row r="51" spans="1:5" s="69" customFormat="1" x14ac:dyDescent="0.25">
      <c r="A51" s="47" t="s">
        <v>58</v>
      </c>
      <c r="B51" s="48">
        <v>5000</v>
      </c>
      <c r="C51" s="48">
        <f t="shared" si="2"/>
        <v>11018.89</v>
      </c>
      <c r="D51" s="48">
        <v>16018.89</v>
      </c>
      <c r="E51" s="49">
        <f t="shared" si="3"/>
        <v>3.2037779999999998</v>
      </c>
    </row>
    <row r="52" spans="1:5" s="69" customFormat="1" x14ac:dyDescent="0.25">
      <c r="A52" s="47" t="s">
        <v>59</v>
      </c>
      <c r="B52" s="48">
        <v>5000</v>
      </c>
      <c r="C52" s="48">
        <f t="shared" si="2"/>
        <v>11018.89</v>
      </c>
      <c r="D52" s="48">
        <v>16018.89</v>
      </c>
      <c r="E52" s="49">
        <f t="shared" si="3"/>
        <v>3.2037779999999998</v>
      </c>
    </row>
    <row r="53" spans="1:5" x14ac:dyDescent="0.25">
      <c r="A53" s="50" t="s">
        <v>60</v>
      </c>
      <c r="B53" s="51">
        <v>5000</v>
      </c>
      <c r="C53" s="51">
        <f t="shared" si="2"/>
        <v>11018.89</v>
      </c>
      <c r="D53" s="51">
        <v>16018.89</v>
      </c>
      <c r="E53" s="49">
        <f t="shared" si="3"/>
        <v>3.2037779999999998</v>
      </c>
    </row>
  </sheetData>
  <mergeCells count="3">
    <mergeCell ref="A1:F1"/>
    <mergeCell ref="A3:E3"/>
    <mergeCell ref="A5:E5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10D7-F46A-441C-B09D-69F211C1EE23}">
  <sheetPr>
    <pageSetUpPr fitToPage="1"/>
  </sheetPr>
  <dimension ref="A1:G155"/>
  <sheetViews>
    <sheetView topLeftCell="A118" workbookViewId="0">
      <selection activeCell="D133" sqref="D133"/>
    </sheetView>
  </sheetViews>
  <sheetFormatPr defaultRowHeight="15" x14ac:dyDescent="0.25"/>
  <cols>
    <col min="1" max="1" width="46" style="41" customWidth="1"/>
    <col min="2" max="4" width="20.7109375" style="41" customWidth="1"/>
    <col min="5" max="5" width="20.7109375" style="88" customWidth="1"/>
  </cols>
  <sheetData>
    <row r="1" spans="1:7" ht="15.75" x14ac:dyDescent="0.25">
      <c r="A1" s="235" t="s">
        <v>155</v>
      </c>
      <c r="B1" s="235"/>
      <c r="C1" s="235"/>
      <c r="D1" s="235"/>
      <c r="E1" s="235"/>
      <c r="F1" s="36"/>
      <c r="G1" s="36"/>
    </row>
    <row r="3" spans="1:7" x14ac:dyDescent="0.25">
      <c r="A3" s="234" t="s">
        <v>0</v>
      </c>
      <c r="B3" s="234"/>
      <c r="C3" s="234"/>
      <c r="D3" s="234"/>
      <c r="E3" s="234"/>
      <c r="F3" s="234"/>
      <c r="G3" s="234"/>
    </row>
    <row r="5" spans="1:7" x14ac:dyDescent="0.25">
      <c r="A5" s="233" t="s">
        <v>62</v>
      </c>
      <c r="B5" s="233"/>
      <c r="C5" s="233"/>
      <c r="D5" s="233"/>
      <c r="E5" s="233"/>
      <c r="F5" s="233"/>
      <c r="G5" s="233"/>
    </row>
    <row r="7" spans="1:7" x14ac:dyDescent="0.25">
      <c r="A7" s="233" t="s">
        <v>63</v>
      </c>
      <c r="B7" s="233"/>
      <c r="C7" s="233"/>
      <c r="D7" s="233"/>
      <c r="E7" s="233"/>
      <c r="F7" s="233"/>
      <c r="G7" s="233"/>
    </row>
    <row r="8" spans="1:7" ht="15.75" thickBot="1" x14ac:dyDescent="0.3"/>
    <row r="9" spans="1:7" ht="26.25" customHeight="1" thickBot="1" x14ac:dyDescent="0.3">
      <c r="A9" s="111" t="s">
        <v>2</v>
      </c>
      <c r="B9" s="112" t="s">
        <v>132</v>
      </c>
      <c r="C9" s="112" t="s">
        <v>45</v>
      </c>
      <c r="D9" s="112" t="s">
        <v>133</v>
      </c>
      <c r="E9" s="113" t="s">
        <v>134</v>
      </c>
    </row>
    <row r="10" spans="1:7" ht="15.75" thickBot="1" x14ac:dyDescent="0.3">
      <c r="A10" s="107" t="s">
        <v>4</v>
      </c>
      <c r="B10" s="108">
        <v>1611000</v>
      </c>
      <c r="C10" s="109">
        <f>D10-B10</f>
        <v>37780.110000000102</v>
      </c>
      <c r="D10" s="108">
        <f>D11+D17+D20+D25</f>
        <v>1648780.11</v>
      </c>
      <c r="E10" s="110">
        <f>D10/B10</f>
        <v>1.0234513407821231</v>
      </c>
    </row>
    <row r="11" spans="1:7" ht="27" thickBot="1" x14ac:dyDescent="0.3">
      <c r="A11" s="81" t="s">
        <v>46</v>
      </c>
      <c r="B11" s="82">
        <v>1354900</v>
      </c>
      <c r="C11" s="83">
        <f t="shared" ref="C11:C59" si="0">D11-B11</f>
        <v>6605.75</v>
      </c>
      <c r="D11" s="82">
        <v>1361505.75</v>
      </c>
      <c r="E11" s="89">
        <f t="shared" ref="E11:E59" si="1">D11/B11</f>
        <v>1.0048754520628829</v>
      </c>
    </row>
    <row r="12" spans="1:7" ht="26.25" x14ac:dyDescent="0.25">
      <c r="A12" s="77" t="s">
        <v>47</v>
      </c>
      <c r="B12" s="78"/>
      <c r="C12" s="79">
        <f t="shared" si="0"/>
        <v>4804</v>
      </c>
      <c r="D12" s="80">
        <v>4804</v>
      </c>
      <c r="E12" s="90"/>
    </row>
    <row r="13" spans="1:7" x14ac:dyDescent="0.25">
      <c r="A13" s="76" t="s">
        <v>135</v>
      </c>
      <c r="B13" s="72"/>
      <c r="C13" s="71">
        <f t="shared" si="0"/>
        <v>4804</v>
      </c>
      <c r="D13" s="73">
        <v>4804</v>
      </c>
      <c r="E13" s="91"/>
    </row>
    <row r="14" spans="1:7" ht="26.25" x14ac:dyDescent="0.25">
      <c r="A14" s="76" t="s">
        <v>48</v>
      </c>
      <c r="B14" s="73">
        <v>1354900</v>
      </c>
      <c r="C14" s="71">
        <f t="shared" si="0"/>
        <v>1801.75</v>
      </c>
      <c r="D14" s="73">
        <v>1356701.75</v>
      </c>
      <c r="E14" s="91">
        <f t="shared" si="1"/>
        <v>1.0013298029374862</v>
      </c>
    </row>
    <row r="15" spans="1:7" ht="26.25" x14ac:dyDescent="0.25">
      <c r="A15" s="76" t="s">
        <v>136</v>
      </c>
      <c r="B15" s="73">
        <v>11900</v>
      </c>
      <c r="C15" s="71">
        <f t="shared" si="0"/>
        <v>1701.75</v>
      </c>
      <c r="D15" s="73">
        <v>13601.75</v>
      </c>
      <c r="E15" s="91">
        <f t="shared" si="1"/>
        <v>1.1430042016806723</v>
      </c>
    </row>
    <row r="16" spans="1:7" ht="27" thickBot="1" x14ac:dyDescent="0.3">
      <c r="A16" s="84" t="s">
        <v>137</v>
      </c>
      <c r="B16" s="85">
        <v>1343000</v>
      </c>
      <c r="C16" s="86">
        <f t="shared" si="0"/>
        <v>100</v>
      </c>
      <c r="D16" s="85">
        <v>1343100</v>
      </c>
      <c r="E16" s="92">
        <f t="shared" si="1"/>
        <v>1.0000744601638123</v>
      </c>
    </row>
    <row r="17" spans="1:5" ht="39.75" thickBot="1" x14ac:dyDescent="0.3">
      <c r="A17" s="81" t="s">
        <v>49</v>
      </c>
      <c r="B17" s="82">
        <v>6500</v>
      </c>
      <c r="C17" s="87">
        <f t="shared" si="0"/>
        <v>5500</v>
      </c>
      <c r="D17" s="82">
        <v>12000</v>
      </c>
      <c r="E17" s="93">
        <f t="shared" si="1"/>
        <v>1.8461538461538463</v>
      </c>
    </row>
    <row r="18" spans="1:5" x14ac:dyDescent="0.25">
      <c r="A18" s="77" t="s">
        <v>50</v>
      </c>
      <c r="B18" s="80">
        <v>6500</v>
      </c>
      <c r="C18" s="79">
        <f t="shared" si="0"/>
        <v>5500</v>
      </c>
      <c r="D18" s="80">
        <v>12000</v>
      </c>
      <c r="E18" s="90">
        <f t="shared" si="1"/>
        <v>1.8461538461538463</v>
      </c>
    </row>
    <row r="19" spans="1:5" ht="15.75" thickBot="1" x14ac:dyDescent="0.3">
      <c r="A19" s="84" t="s">
        <v>138</v>
      </c>
      <c r="B19" s="85">
        <v>6500</v>
      </c>
      <c r="C19" s="86">
        <f t="shared" si="0"/>
        <v>5500</v>
      </c>
      <c r="D19" s="85">
        <v>12000</v>
      </c>
      <c r="E19" s="92">
        <f t="shared" si="1"/>
        <v>1.8461538461538463</v>
      </c>
    </row>
    <row r="20" spans="1:5" ht="39.75" thickBot="1" x14ac:dyDescent="0.3">
      <c r="A20" s="81" t="s">
        <v>51</v>
      </c>
      <c r="B20" s="82">
        <v>48200</v>
      </c>
      <c r="C20" s="83">
        <f t="shared" si="0"/>
        <v>6879.3600000000006</v>
      </c>
      <c r="D20" s="82">
        <v>55079.360000000001</v>
      </c>
      <c r="E20" s="89">
        <f t="shared" si="1"/>
        <v>1.1427253112033195</v>
      </c>
    </row>
    <row r="21" spans="1:5" ht="26.25" x14ac:dyDescent="0.25">
      <c r="A21" s="77" t="s">
        <v>52</v>
      </c>
      <c r="B21" s="80">
        <v>40000</v>
      </c>
      <c r="C21" s="79">
        <f t="shared" si="0"/>
        <v>7179.3600000000006</v>
      </c>
      <c r="D21" s="80">
        <v>47179.360000000001</v>
      </c>
      <c r="E21" s="90">
        <f t="shared" si="1"/>
        <v>1.179484</v>
      </c>
    </row>
    <row r="22" spans="1:5" ht="15.75" thickBot="1" x14ac:dyDescent="0.3">
      <c r="A22" s="84" t="s">
        <v>139</v>
      </c>
      <c r="B22" s="85">
        <v>40000</v>
      </c>
      <c r="C22" s="86">
        <f t="shared" si="0"/>
        <v>7179.3600000000006</v>
      </c>
      <c r="D22" s="85">
        <v>47179.360000000001</v>
      </c>
      <c r="E22" s="92">
        <f t="shared" si="1"/>
        <v>1.179484</v>
      </c>
    </row>
    <row r="23" spans="1:5" ht="39.75" thickBot="1" x14ac:dyDescent="0.3">
      <c r="A23" s="81" t="s">
        <v>53</v>
      </c>
      <c r="B23" s="82">
        <v>8200</v>
      </c>
      <c r="C23" s="83">
        <f t="shared" si="0"/>
        <v>-300</v>
      </c>
      <c r="D23" s="82">
        <v>7900</v>
      </c>
      <c r="E23" s="89">
        <f t="shared" si="1"/>
        <v>0.96341463414634143</v>
      </c>
    </row>
    <row r="24" spans="1:5" ht="15.75" thickBot="1" x14ac:dyDescent="0.3">
      <c r="A24" s="84" t="s">
        <v>140</v>
      </c>
      <c r="B24" s="85">
        <v>8200</v>
      </c>
      <c r="C24" s="86">
        <f t="shared" si="0"/>
        <v>-300</v>
      </c>
      <c r="D24" s="85">
        <v>7900</v>
      </c>
      <c r="E24" s="92">
        <f t="shared" si="1"/>
        <v>0.96341463414634143</v>
      </c>
    </row>
    <row r="25" spans="1:5" ht="27" thickBot="1" x14ac:dyDescent="0.3">
      <c r="A25" s="81" t="s">
        <v>54</v>
      </c>
      <c r="B25" s="82">
        <v>201400</v>
      </c>
      <c r="C25" s="87">
        <f t="shared" si="0"/>
        <v>18795</v>
      </c>
      <c r="D25" s="82">
        <v>220195</v>
      </c>
      <c r="E25" s="94">
        <f t="shared" si="1"/>
        <v>1.0933217477656405</v>
      </c>
    </row>
    <row r="26" spans="1:5" ht="26.25" x14ac:dyDescent="0.25">
      <c r="A26" s="77" t="s">
        <v>55</v>
      </c>
      <c r="B26" s="80">
        <v>201400</v>
      </c>
      <c r="C26" s="79">
        <f t="shared" si="0"/>
        <v>18795</v>
      </c>
      <c r="D26" s="80">
        <v>220195</v>
      </c>
      <c r="E26" s="90">
        <f t="shared" si="1"/>
        <v>1.0933217477656405</v>
      </c>
    </row>
    <row r="27" spans="1:5" x14ac:dyDescent="0.25">
      <c r="A27" s="76" t="s">
        <v>141</v>
      </c>
      <c r="B27" s="73">
        <v>23050</v>
      </c>
      <c r="C27" s="71">
        <f t="shared" si="0"/>
        <v>9975</v>
      </c>
      <c r="D27" s="73">
        <v>33025</v>
      </c>
      <c r="E27" s="91">
        <f t="shared" si="1"/>
        <v>1.4327548806941433</v>
      </c>
    </row>
    <row r="28" spans="1:5" ht="26.25" x14ac:dyDescent="0.25">
      <c r="A28" s="76" t="s">
        <v>143</v>
      </c>
      <c r="B28" s="73">
        <v>122200</v>
      </c>
      <c r="C28" s="71">
        <f t="shared" si="0"/>
        <v>8620</v>
      </c>
      <c r="D28" s="73">
        <v>130820</v>
      </c>
      <c r="E28" s="91">
        <f t="shared" si="1"/>
        <v>1.0705400981996727</v>
      </c>
    </row>
    <row r="29" spans="1:5" ht="26.25" x14ac:dyDescent="0.25">
      <c r="A29" s="76" t="s">
        <v>144</v>
      </c>
      <c r="B29" s="73">
        <v>8250</v>
      </c>
      <c r="C29" s="71">
        <f t="shared" si="0"/>
        <v>0</v>
      </c>
      <c r="D29" s="73">
        <v>8250</v>
      </c>
      <c r="E29" s="91">
        <f t="shared" si="1"/>
        <v>1</v>
      </c>
    </row>
    <row r="30" spans="1:5" x14ac:dyDescent="0.25">
      <c r="A30" s="76" t="s">
        <v>145</v>
      </c>
      <c r="B30" s="73">
        <v>47900</v>
      </c>
      <c r="C30" s="71">
        <f t="shared" si="0"/>
        <v>200</v>
      </c>
      <c r="D30" s="73">
        <v>48100</v>
      </c>
      <c r="E30" s="91">
        <f t="shared" si="1"/>
        <v>1.0041753653444676</v>
      </c>
    </row>
    <row r="31" spans="1:5" ht="15.75" thickBot="1" x14ac:dyDescent="0.3">
      <c r="A31" s="84" t="s">
        <v>146</v>
      </c>
      <c r="B31" s="85">
        <v>46100</v>
      </c>
      <c r="C31" s="86">
        <f t="shared" si="0"/>
        <v>0</v>
      </c>
      <c r="D31" s="85">
        <v>46100</v>
      </c>
      <c r="E31" s="92">
        <f t="shared" si="1"/>
        <v>1</v>
      </c>
    </row>
    <row r="32" spans="1:5" ht="15.75" thickBot="1" x14ac:dyDescent="0.3">
      <c r="A32" s="81" t="s">
        <v>5</v>
      </c>
      <c r="B32" s="82">
        <v>3000</v>
      </c>
      <c r="C32" s="83">
        <f t="shared" si="0"/>
        <v>-1000</v>
      </c>
      <c r="D32" s="82">
        <v>2000</v>
      </c>
      <c r="E32" s="89">
        <f t="shared" si="1"/>
        <v>0.66666666666666663</v>
      </c>
    </row>
    <row r="33" spans="1:5" ht="27" thickBot="1" x14ac:dyDescent="0.3">
      <c r="A33" s="81" t="s">
        <v>56</v>
      </c>
      <c r="B33" s="82">
        <v>3000</v>
      </c>
      <c r="C33" s="83">
        <f t="shared" si="0"/>
        <v>-1000</v>
      </c>
      <c r="D33" s="82">
        <v>2000</v>
      </c>
      <c r="E33" s="89">
        <f t="shared" si="1"/>
        <v>0.66666666666666663</v>
      </c>
    </row>
    <row r="34" spans="1:5" x14ac:dyDescent="0.25">
      <c r="A34" s="77" t="s">
        <v>57</v>
      </c>
      <c r="B34" s="80">
        <v>3000</v>
      </c>
      <c r="C34" s="79">
        <f t="shared" si="0"/>
        <v>-1000</v>
      </c>
      <c r="D34" s="80">
        <v>2000</v>
      </c>
      <c r="E34" s="90">
        <f t="shared" si="1"/>
        <v>0.66666666666666663</v>
      </c>
    </row>
    <row r="35" spans="1:5" ht="27" thickBot="1" x14ac:dyDescent="0.3">
      <c r="A35" s="84" t="s">
        <v>147</v>
      </c>
      <c r="B35" s="85">
        <v>3000</v>
      </c>
      <c r="C35" s="86">
        <f t="shared" si="0"/>
        <v>-1000</v>
      </c>
      <c r="D35" s="85">
        <v>2000</v>
      </c>
      <c r="E35" s="92">
        <f t="shared" si="1"/>
        <v>0.66666666666666663</v>
      </c>
    </row>
    <row r="36" spans="1:5" s="69" customFormat="1" ht="15.75" thickBot="1" x14ac:dyDescent="0.3">
      <c r="A36" s="151" t="s">
        <v>58</v>
      </c>
      <c r="B36" s="199">
        <f>B37</f>
        <v>5000</v>
      </c>
      <c r="C36" s="200">
        <f>D36-B36</f>
        <v>11018.89</v>
      </c>
      <c r="D36" s="199">
        <f>D37</f>
        <v>16018.89</v>
      </c>
      <c r="E36" s="201">
        <f t="shared" si="1"/>
        <v>3.2037779999999998</v>
      </c>
    </row>
    <row r="37" spans="1:5" s="69" customFormat="1" ht="15.75" thickBot="1" x14ac:dyDescent="0.3">
      <c r="A37" s="81" t="s">
        <v>59</v>
      </c>
      <c r="B37" s="82">
        <f>B38</f>
        <v>5000</v>
      </c>
      <c r="C37" s="83">
        <f>D37-B37</f>
        <v>11018.89</v>
      </c>
      <c r="D37" s="82">
        <f>D38</f>
        <v>16018.89</v>
      </c>
      <c r="E37" s="105">
        <f t="shared" si="1"/>
        <v>3.2037779999999998</v>
      </c>
    </row>
    <row r="38" spans="1:5" x14ac:dyDescent="0.25">
      <c r="A38" s="77" t="s">
        <v>60</v>
      </c>
      <c r="B38" s="80">
        <f>B39</f>
        <v>5000</v>
      </c>
      <c r="C38" s="79">
        <f>D38-B38</f>
        <v>11018.89</v>
      </c>
      <c r="D38" s="80">
        <f>D39+D40</f>
        <v>16018.89</v>
      </c>
      <c r="E38" s="203">
        <f t="shared" si="1"/>
        <v>3.2037779999999998</v>
      </c>
    </row>
    <row r="39" spans="1:5" x14ac:dyDescent="0.25">
      <c r="A39" s="76" t="s">
        <v>139</v>
      </c>
      <c r="B39" s="73">
        <v>5000</v>
      </c>
      <c r="C39" s="79">
        <f t="shared" ref="C39:C40" si="2">D39-B39</f>
        <v>9820.64</v>
      </c>
      <c r="D39" s="73">
        <v>14820.64</v>
      </c>
      <c r="E39" s="92">
        <f t="shared" si="1"/>
        <v>2.9641280000000001</v>
      </c>
    </row>
    <row r="40" spans="1:5" ht="27" thickBot="1" x14ac:dyDescent="0.3">
      <c r="A40" s="152" t="s">
        <v>136</v>
      </c>
      <c r="B40" s="150"/>
      <c r="C40" s="79">
        <f t="shared" si="2"/>
        <v>1198.25</v>
      </c>
      <c r="D40" s="150">
        <v>1198.25</v>
      </c>
      <c r="E40" s="92"/>
    </row>
    <row r="41" spans="1:5" s="69" customFormat="1" ht="27.75" customHeight="1" thickBot="1" x14ac:dyDescent="0.3">
      <c r="A41" s="147" t="s">
        <v>148</v>
      </c>
      <c r="B41" s="148">
        <f>B36+B32+B10</f>
        <v>1619000</v>
      </c>
      <c r="C41" s="149">
        <f t="shared" si="0"/>
        <v>47799</v>
      </c>
      <c r="D41" s="148">
        <f>D10+D32+D36</f>
        <v>1666799</v>
      </c>
      <c r="E41" s="202">
        <f t="shared" si="1"/>
        <v>1.0295237801111798</v>
      </c>
    </row>
    <row r="42" spans="1:5" x14ac:dyDescent="0.25">
      <c r="A42" s="98" t="s">
        <v>7</v>
      </c>
      <c r="B42" s="99">
        <v>1609200</v>
      </c>
      <c r="C42" s="100">
        <f t="shared" si="0"/>
        <v>34799</v>
      </c>
      <c r="D42" s="99">
        <f>D43+D69+D112+D115+D118</f>
        <v>1643999</v>
      </c>
      <c r="E42" s="101">
        <f t="shared" si="1"/>
        <v>1.0216250310713397</v>
      </c>
    </row>
    <row r="43" spans="1:5" ht="15.75" thickBot="1" x14ac:dyDescent="0.3">
      <c r="A43" s="102" t="s">
        <v>26</v>
      </c>
      <c r="B43" s="103">
        <v>1416050</v>
      </c>
      <c r="C43" s="104">
        <f t="shared" si="0"/>
        <v>16225</v>
      </c>
      <c r="D43" s="103">
        <v>1432275</v>
      </c>
      <c r="E43" s="105">
        <f t="shared" si="1"/>
        <v>1.0114579287454539</v>
      </c>
    </row>
    <row r="44" spans="1:5" x14ac:dyDescent="0.25">
      <c r="A44" s="77" t="s">
        <v>27</v>
      </c>
      <c r="B44" s="80">
        <v>1162000</v>
      </c>
      <c r="C44" s="79">
        <f t="shared" si="0"/>
        <v>14000</v>
      </c>
      <c r="D44" s="80">
        <v>1176000</v>
      </c>
      <c r="E44" s="90">
        <f t="shared" si="1"/>
        <v>1.0120481927710843</v>
      </c>
    </row>
    <row r="45" spans="1:5" x14ac:dyDescent="0.25">
      <c r="A45" s="76" t="s">
        <v>141</v>
      </c>
      <c r="B45" s="73">
        <v>17000</v>
      </c>
      <c r="C45" s="71">
        <f t="shared" si="0"/>
        <v>8000</v>
      </c>
      <c r="D45" s="73">
        <v>25000</v>
      </c>
      <c r="E45" s="91">
        <f t="shared" si="1"/>
        <v>1.4705882352941178</v>
      </c>
    </row>
    <row r="46" spans="1:5" x14ac:dyDescent="0.25">
      <c r="A46" s="76" t="s">
        <v>139</v>
      </c>
      <c r="B46" s="73">
        <v>4000</v>
      </c>
      <c r="C46" s="71">
        <f t="shared" si="0"/>
        <v>6000</v>
      </c>
      <c r="D46" s="73">
        <v>10000</v>
      </c>
      <c r="E46" s="91">
        <f t="shared" si="1"/>
        <v>2.5</v>
      </c>
    </row>
    <row r="47" spans="1:5" x14ac:dyDescent="0.25">
      <c r="A47" s="76" t="s">
        <v>142</v>
      </c>
      <c r="B47" s="73">
        <v>6000</v>
      </c>
      <c r="C47" s="71">
        <f t="shared" si="0"/>
        <v>0</v>
      </c>
      <c r="D47" s="73">
        <v>6000</v>
      </c>
      <c r="E47" s="91">
        <f t="shared" si="1"/>
        <v>1</v>
      </c>
    </row>
    <row r="48" spans="1:5" ht="26.25" x14ac:dyDescent="0.25">
      <c r="A48" s="76" t="s">
        <v>137</v>
      </c>
      <c r="B48" s="73">
        <v>1100000</v>
      </c>
      <c r="C48" s="71">
        <f t="shared" si="0"/>
        <v>0</v>
      </c>
      <c r="D48" s="73">
        <v>1100000</v>
      </c>
      <c r="E48" s="91">
        <f t="shared" si="1"/>
        <v>1</v>
      </c>
    </row>
    <row r="49" spans="1:5" ht="26.25" x14ac:dyDescent="0.25">
      <c r="A49" s="76" t="s">
        <v>144</v>
      </c>
      <c r="B49" s="73">
        <v>6000</v>
      </c>
      <c r="C49" s="71">
        <f t="shared" si="0"/>
        <v>0</v>
      </c>
      <c r="D49" s="73">
        <v>6000</v>
      </c>
      <c r="E49" s="91">
        <f t="shared" si="1"/>
        <v>1</v>
      </c>
    </row>
    <row r="50" spans="1:5" x14ac:dyDescent="0.25">
      <c r="A50" s="76" t="s">
        <v>145</v>
      </c>
      <c r="B50" s="73">
        <v>35000</v>
      </c>
      <c r="C50" s="71">
        <f t="shared" si="0"/>
        <v>0</v>
      </c>
      <c r="D50" s="73">
        <v>35000</v>
      </c>
      <c r="E50" s="91">
        <f t="shared" si="1"/>
        <v>1</v>
      </c>
    </row>
    <row r="51" spans="1:5" x14ac:dyDescent="0.25">
      <c r="A51" s="76" t="s">
        <v>146</v>
      </c>
      <c r="B51" s="73">
        <v>35000</v>
      </c>
      <c r="C51" s="71">
        <f t="shared" si="0"/>
        <v>0</v>
      </c>
      <c r="D51" s="73">
        <v>35000</v>
      </c>
      <c r="E51" s="91">
        <f t="shared" si="1"/>
        <v>1</v>
      </c>
    </row>
    <row r="52" spans="1:5" x14ac:dyDescent="0.25">
      <c r="A52" s="76" t="s">
        <v>28</v>
      </c>
      <c r="B52" s="73">
        <v>61200</v>
      </c>
      <c r="C52" s="71">
        <f t="shared" si="0"/>
        <v>300</v>
      </c>
      <c r="D52" s="73">
        <v>61500</v>
      </c>
      <c r="E52" s="91">
        <f t="shared" si="1"/>
        <v>1.0049019607843137</v>
      </c>
    </row>
    <row r="53" spans="1:5" x14ac:dyDescent="0.25">
      <c r="A53" s="76" t="s">
        <v>141</v>
      </c>
      <c r="B53" s="73">
        <v>2000</v>
      </c>
      <c r="C53" s="71">
        <f t="shared" si="0"/>
        <v>0</v>
      </c>
      <c r="D53" s="73">
        <v>2000</v>
      </c>
      <c r="E53" s="91">
        <f t="shared" si="1"/>
        <v>1</v>
      </c>
    </row>
    <row r="54" spans="1:5" x14ac:dyDescent="0.25">
      <c r="A54" s="76" t="s">
        <v>139</v>
      </c>
      <c r="B54" s="73">
        <v>1000</v>
      </c>
      <c r="C54" s="71">
        <f t="shared" si="0"/>
        <v>0</v>
      </c>
      <c r="D54" s="73">
        <v>1000</v>
      </c>
      <c r="E54" s="91">
        <f t="shared" si="1"/>
        <v>1</v>
      </c>
    </row>
    <row r="55" spans="1:5" x14ac:dyDescent="0.25">
      <c r="A55" s="76" t="s">
        <v>142</v>
      </c>
      <c r="B55" s="72">
        <v>500</v>
      </c>
      <c r="C55" s="71">
        <f t="shared" si="0"/>
        <v>0</v>
      </c>
      <c r="D55" s="72">
        <v>500</v>
      </c>
      <c r="E55" s="91">
        <f t="shared" si="1"/>
        <v>1</v>
      </c>
    </row>
    <row r="56" spans="1:5" ht="26.25" x14ac:dyDescent="0.25">
      <c r="A56" s="76" t="s">
        <v>136</v>
      </c>
      <c r="B56" s="72">
        <v>700</v>
      </c>
      <c r="C56" s="71">
        <f t="shared" si="0"/>
        <v>300</v>
      </c>
      <c r="D56" s="73">
        <v>1000</v>
      </c>
      <c r="E56" s="91">
        <f t="shared" si="1"/>
        <v>1.4285714285714286</v>
      </c>
    </row>
    <row r="57" spans="1:5" ht="26.25" x14ac:dyDescent="0.25">
      <c r="A57" s="76" t="s">
        <v>137</v>
      </c>
      <c r="B57" s="73">
        <v>55000</v>
      </c>
      <c r="C57" s="71">
        <f t="shared" si="0"/>
        <v>0</v>
      </c>
      <c r="D57" s="73">
        <v>55000</v>
      </c>
      <c r="E57" s="91">
        <f t="shared" si="1"/>
        <v>1</v>
      </c>
    </row>
    <row r="58" spans="1:5" ht="26.25" x14ac:dyDescent="0.25">
      <c r="A58" s="76" t="s">
        <v>144</v>
      </c>
      <c r="B58" s="72">
        <v>500</v>
      </c>
      <c r="C58" s="71">
        <f t="shared" si="0"/>
        <v>0</v>
      </c>
      <c r="D58" s="72">
        <v>500</v>
      </c>
      <c r="E58" s="91">
        <f t="shared" si="1"/>
        <v>1</v>
      </c>
    </row>
    <row r="59" spans="1:5" x14ac:dyDescent="0.25">
      <c r="A59" s="76" t="s">
        <v>145</v>
      </c>
      <c r="B59" s="73">
        <v>2000</v>
      </c>
      <c r="C59" s="71">
        <f t="shared" si="0"/>
        <v>0</v>
      </c>
      <c r="D59" s="73">
        <v>2000</v>
      </c>
      <c r="E59" s="91">
        <f t="shared" si="1"/>
        <v>1</v>
      </c>
    </row>
    <row r="60" spans="1:5" x14ac:dyDescent="0.25">
      <c r="A60" s="76" t="s">
        <v>146</v>
      </c>
      <c r="B60" s="73">
        <v>2000</v>
      </c>
      <c r="C60" s="71">
        <f t="shared" ref="C60:C101" si="3">D60-B60</f>
        <v>0</v>
      </c>
      <c r="D60" s="73">
        <v>2000</v>
      </c>
      <c r="E60" s="91">
        <f t="shared" ref="E60:E101" si="4">D60/B60</f>
        <v>1</v>
      </c>
    </row>
    <row r="61" spans="1:5" x14ac:dyDescent="0.25">
      <c r="A61" s="76" t="s">
        <v>29</v>
      </c>
      <c r="B61" s="73">
        <v>192850</v>
      </c>
      <c r="C61" s="71">
        <f t="shared" si="3"/>
        <v>1925</v>
      </c>
      <c r="D61" s="73">
        <v>194775</v>
      </c>
      <c r="E61" s="91">
        <f t="shared" si="4"/>
        <v>1.0099818511796734</v>
      </c>
    </row>
    <row r="62" spans="1:5" x14ac:dyDescent="0.25">
      <c r="A62" s="76" t="s">
        <v>141</v>
      </c>
      <c r="B62" s="73">
        <v>2850</v>
      </c>
      <c r="C62" s="71">
        <f t="shared" si="3"/>
        <v>1275</v>
      </c>
      <c r="D62" s="73">
        <v>4125</v>
      </c>
      <c r="E62" s="91">
        <f t="shared" si="4"/>
        <v>1.4473684210526316</v>
      </c>
    </row>
    <row r="63" spans="1:5" x14ac:dyDescent="0.25">
      <c r="A63" s="76" t="s">
        <v>139</v>
      </c>
      <c r="B63" s="73">
        <v>1000</v>
      </c>
      <c r="C63" s="71">
        <f t="shared" si="3"/>
        <v>650</v>
      </c>
      <c r="D63" s="73">
        <v>1650</v>
      </c>
      <c r="E63" s="91">
        <f t="shared" si="4"/>
        <v>1.65</v>
      </c>
    </row>
    <row r="64" spans="1:5" x14ac:dyDescent="0.25">
      <c r="A64" s="76" t="s">
        <v>142</v>
      </c>
      <c r="B64" s="73">
        <v>1000</v>
      </c>
      <c r="C64" s="71">
        <f t="shared" si="3"/>
        <v>0</v>
      </c>
      <c r="D64" s="73">
        <v>1000</v>
      </c>
      <c r="E64" s="91">
        <f t="shared" si="4"/>
        <v>1</v>
      </c>
    </row>
    <row r="65" spans="1:5" ht="26.25" x14ac:dyDescent="0.25">
      <c r="A65" s="76" t="s">
        <v>137</v>
      </c>
      <c r="B65" s="73">
        <v>182000</v>
      </c>
      <c r="C65" s="71">
        <f t="shared" si="3"/>
        <v>0</v>
      </c>
      <c r="D65" s="73">
        <v>182000</v>
      </c>
      <c r="E65" s="91">
        <f t="shared" si="4"/>
        <v>1</v>
      </c>
    </row>
    <row r="66" spans="1:5" ht="26.25" x14ac:dyDescent="0.25">
      <c r="A66" s="76" t="s">
        <v>144</v>
      </c>
      <c r="B66" s="73">
        <v>1000</v>
      </c>
      <c r="C66" s="71">
        <f t="shared" si="3"/>
        <v>0</v>
      </c>
      <c r="D66" s="73">
        <v>1000</v>
      </c>
      <c r="E66" s="91">
        <f t="shared" si="4"/>
        <v>1</v>
      </c>
    </row>
    <row r="67" spans="1:5" x14ac:dyDescent="0.25">
      <c r="A67" s="76" t="s">
        <v>145</v>
      </c>
      <c r="B67" s="73">
        <v>6000</v>
      </c>
      <c r="C67" s="71">
        <f t="shared" si="3"/>
        <v>0</v>
      </c>
      <c r="D67" s="73">
        <v>6000</v>
      </c>
      <c r="E67" s="91">
        <f t="shared" si="4"/>
        <v>1</v>
      </c>
    </row>
    <row r="68" spans="1:5" ht="15.75" thickBot="1" x14ac:dyDescent="0.3">
      <c r="A68" s="84" t="s">
        <v>146</v>
      </c>
      <c r="B68" s="85">
        <v>6000</v>
      </c>
      <c r="C68" s="86">
        <f t="shared" si="3"/>
        <v>0</v>
      </c>
      <c r="D68" s="85">
        <v>6000</v>
      </c>
      <c r="E68" s="92">
        <f t="shared" si="4"/>
        <v>1</v>
      </c>
    </row>
    <row r="69" spans="1:5" ht="15.75" thickBot="1" x14ac:dyDescent="0.3">
      <c r="A69" s="81" t="s">
        <v>30</v>
      </c>
      <c r="B69" s="82">
        <v>191150</v>
      </c>
      <c r="C69" s="83">
        <f t="shared" si="3"/>
        <v>18424</v>
      </c>
      <c r="D69" s="82">
        <f>D70+D82+D88+D101+D104</f>
        <v>209574</v>
      </c>
      <c r="E69" s="89">
        <f t="shared" si="4"/>
        <v>1.0963850379283286</v>
      </c>
    </row>
    <row r="70" spans="1:5" x14ac:dyDescent="0.25">
      <c r="A70" s="77" t="s">
        <v>31</v>
      </c>
      <c r="B70" s="80">
        <v>47150</v>
      </c>
      <c r="C70" s="79">
        <f t="shared" si="3"/>
        <v>4004</v>
      </c>
      <c r="D70" s="80">
        <v>51154</v>
      </c>
      <c r="E70" s="90">
        <f t="shared" si="4"/>
        <v>1.0849204665959704</v>
      </c>
    </row>
    <row r="71" spans="1:5" x14ac:dyDescent="0.25">
      <c r="A71" s="76" t="s">
        <v>141</v>
      </c>
      <c r="B71" s="72">
        <v>300</v>
      </c>
      <c r="C71" s="71">
        <f t="shared" si="3"/>
        <v>700</v>
      </c>
      <c r="D71" s="73">
        <v>1000</v>
      </c>
      <c r="E71" s="91">
        <f t="shared" si="4"/>
        <v>3.3333333333333335</v>
      </c>
    </row>
    <row r="72" spans="1:5" x14ac:dyDescent="0.25">
      <c r="A72" s="76" t="s">
        <v>139</v>
      </c>
      <c r="B72" s="73">
        <v>8000</v>
      </c>
      <c r="C72" s="71">
        <f t="shared" si="3"/>
        <v>0</v>
      </c>
      <c r="D72" s="73">
        <v>8000</v>
      </c>
      <c r="E72" s="91">
        <f t="shared" si="4"/>
        <v>1</v>
      </c>
    </row>
    <row r="73" spans="1:5" x14ac:dyDescent="0.25">
      <c r="A73" s="76" t="s">
        <v>138</v>
      </c>
      <c r="B73" s="73">
        <v>2500</v>
      </c>
      <c r="C73" s="71">
        <f t="shared" si="3"/>
        <v>-1000</v>
      </c>
      <c r="D73" s="73">
        <v>1500</v>
      </c>
      <c r="E73" s="91">
        <f t="shared" si="4"/>
        <v>0.6</v>
      </c>
    </row>
    <row r="74" spans="1:5" x14ac:dyDescent="0.25">
      <c r="A74" s="76" t="s">
        <v>142</v>
      </c>
      <c r="B74" s="72">
        <v>550</v>
      </c>
      <c r="C74" s="71">
        <f t="shared" si="3"/>
        <v>0</v>
      </c>
      <c r="D74" s="72">
        <v>550</v>
      </c>
      <c r="E74" s="91">
        <f t="shared" si="4"/>
        <v>1</v>
      </c>
    </row>
    <row r="75" spans="1:5" ht="26.25" x14ac:dyDescent="0.25">
      <c r="A75" s="76" t="s">
        <v>143</v>
      </c>
      <c r="B75" s="73">
        <v>30500</v>
      </c>
      <c r="C75" s="71">
        <f t="shared" si="3"/>
        <v>0</v>
      </c>
      <c r="D75" s="73">
        <v>30500</v>
      </c>
      <c r="E75" s="91">
        <f t="shared" si="4"/>
        <v>1</v>
      </c>
    </row>
    <row r="76" spans="1:5" ht="26.25" x14ac:dyDescent="0.25">
      <c r="A76" s="76" t="s">
        <v>136</v>
      </c>
      <c r="B76" s="73">
        <v>2500</v>
      </c>
      <c r="C76" s="71">
        <f t="shared" si="3"/>
        <v>-500</v>
      </c>
      <c r="D76" s="73">
        <v>2000</v>
      </c>
      <c r="E76" s="91">
        <f t="shared" si="4"/>
        <v>0.8</v>
      </c>
    </row>
    <row r="77" spans="1:5" ht="26.25" x14ac:dyDescent="0.25">
      <c r="A77" s="76" t="s">
        <v>144</v>
      </c>
      <c r="B77" s="72">
        <v>550</v>
      </c>
      <c r="C77" s="71">
        <f t="shared" si="3"/>
        <v>0</v>
      </c>
      <c r="D77" s="72">
        <v>550</v>
      </c>
      <c r="E77" s="91">
        <f t="shared" si="4"/>
        <v>1</v>
      </c>
    </row>
    <row r="78" spans="1:5" x14ac:dyDescent="0.25">
      <c r="A78" s="76" t="s">
        <v>135</v>
      </c>
      <c r="B78" s="72"/>
      <c r="C78" s="71">
        <f t="shared" si="3"/>
        <v>4804</v>
      </c>
      <c r="D78" s="73">
        <v>4804</v>
      </c>
      <c r="E78" s="91"/>
    </row>
    <row r="79" spans="1:5" x14ac:dyDescent="0.25">
      <c r="A79" s="76" t="s">
        <v>145</v>
      </c>
      <c r="B79" s="73">
        <v>2500</v>
      </c>
      <c r="C79" s="71">
        <f t="shared" si="3"/>
        <v>0</v>
      </c>
      <c r="D79" s="73">
        <v>2500</v>
      </c>
      <c r="E79" s="91">
        <f t="shared" si="4"/>
        <v>1</v>
      </c>
    </row>
    <row r="80" spans="1:5" x14ac:dyDescent="0.25">
      <c r="A80" s="76" t="s">
        <v>146</v>
      </c>
      <c r="B80" s="73">
        <v>2500</v>
      </c>
      <c r="C80" s="71">
        <f t="shared" si="3"/>
        <v>0</v>
      </c>
      <c r="D80" s="73">
        <v>2500</v>
      </c>
      <c r="E80" s="91">
        <f t="shared" si="4"/>
        <v>1</v>
      </c>
    </row>
    <row r="81" spans="1:5" x14ac:dyDescent="0.25">
      <c r="A81" s="76" t="s">
        <v>140</v>
      </c>
      <c r="B81" s="72">
        <v>300</v>
      </c>
      <c r="C81" s="71">
        <f t="shared" si="3"/>
        <v>0</v>
      </c>
      <c r="D81" s="72">
        <v>300</v>
      </c>
      <c r="E81" s="91">
        <f t="shared" si="4"/>
        <v>1</v>
      </c>
    </row>
    <row r="82" spans="1:5" x14ac:dyDescent="0.25">
      <c r="A82" s="76" t="s">
        <v>32</v>
      </c>
      <c r="B82" s="73">
        <v>65900</v>
      </c>
      <c r="C82" s="71">
        <f t="shared" si="3"/>
        <v>-980</v>
      </c>
      <c r="D82" s="73">
        <v>64920</v>
      </c>
      <c r="E82" s="91">
        <f t="shared" si="4"/>
        <v>0.98512898330804244</v>
      </c>
    </row>
    <row r="83" spans="1:5" x14ac:dyDescent="0.25">
      <c r="A83" s="76" t="s">
        <v>139</v>
      </c>
      <c r="B83" s="73">
        <v>7000</v>
      </c>
      <c r="C83" s="71">
        <f t="shared" si="3"/>
        <v>-1000</v>
      </c>
      <c r="D83" s="73">
        <v>6000</v>
      </c>
      <c r="E83" s="91">
        <f t="shared" si="4"/>
        <v>0.8571428571428571</v>
      </c>
    </row>
    <row r="84" spans="1:5" x14ac:dyDescent="0.25">
      <c r="A84" s="76" t="s">
        <v>138</v>
      </c>
      <c r="B84" s="72"/>
      <c r="C84" s="71">
        <f t="shared" si="3"/>
        <v>500</v>
      </c>
      <c r="D84" s="72">
        <v>500</v>
      </c>
      <c r="E84" s="91" t="e">
        <f t="shared" si="4"/>
        <v>#DIV/0!</v>
      </c>
    </row>
    <row r="85" spans="1:5" ht="26.25" x14ac:dyDescent="0.25">
      <c r="A85" s="76" t="s">
        <v>143</v>
      </c>
      <c r="B85" s="73">
        <v>57000</v>
      </c>
      <c r="C85" s="71">
        <f t="shared" si="3"/>
        <v>-3180</v>
      </c>
      <c r="D85" s="73">
        <v>53820</v>
      </c>
      <c r="E85" s="91">
        <f t="shared" si="4"/>
        <v>0.9442105263157895</v>
      </c>
    </row>
    <row r="86" spans="1:5" ht="26.25" x14ac:dyDescent="0.25">
      <c r="A86" s="76" t="s">
        <v>136</v>
      </c>
      <c r="B86" s="72">
        <v>100</v>
      </c>
      <c r="C86" s="71">
        <f t="shared" si="3"/>
        <v>2500</v>
      </c>
      <c r="D86" s="73">
        <v>2600</v>
      </c>
      <c r="E86" s="91">
        <f t="shared" si="4"/>
        <v>26</v>
      </c>
    </row>
    <row r="87" spans="1:5" x14ac:dyDescent="0.25">
      <c r="A87" s="76" t="s">
        <v>145</v>
      </c>
      <c r="B87" s="73">
        <v>1800</v>
      </c>
      <c r="C87" s="71">
        <f t="shared" si="3"/>
        <v>200</v>
      </c>
      <c r="D87" s="73">
        <v>2000</v>
      </c>
      <c r="E87" s="91">
        <f t="shared" si="4"/>
        <v>1.1111111111111112</v>
      </c>
    </row>
    <row r="88" spans="1:5" x14ac:dyDescent="0.25">
      <c r="A88" s="76" t="s">
        <v>33</v>
      </c>
      <c r="B88" s="73">
        <v>66200</v>
      </c>
      <c r="C88" s="71">
        <f t="shared" si="3"/>
        <v>-400</v>
      </c>
      <c r="D88" s="73">
        <v>65800</v>
      </c>
      <c r="E88" s="91">
        <f t="shared" si="4"/>
        <v>0.9939577039274925</v>
      </c>
    </row>
    <row r="89" spans="1:5" x14ac:dyDescent="0.25">
      <c r="A89" s="76" t="s">
        <v>139</v>
      </c>
      <c r="B89" s="73">
        <v>15700</v>
      </c>
      <c r="C89" s="71">
        <f t="shared" si="3"/>
        <v>4300</v>
      </c>
      <c r="D89" s="73">
        <v>20000</v>
      </c>
      <c r="E89" s="91">
        <f t="shared" si="4"/>
        <v>1.2738853503184713</v>
      </c>
    </row>
    <row r="90" spans="1:5" x14ac:dyDescent="0.25">
      <c r="A90" s="76" t="s">
        <v>138</v>
      </c>
      <c r="B90" s="73">
        <v>4000</v>
      </c>
      <c r="C90" s="71">
        <f t="shared" si="3"/>
        <v>-4000</v>
      </c>
      <c r="D90" s="72"/>
      <c r="E90" s="91">
        <f t="shared" si="4"/>
        <v>0</v>
      </c>
    </row>
    <row r="91" spans="1:5" x14ac:dyDescent="0.25">
      <c r="A91" s="76" t="s">
        <v>142</v>
      </c>
      <c r="B91" s="72">
        <v>200</v>
      </c>
      <c r="C91" s="71">
        <f t="shared" si="3"/>
        <v>0</v>
      </c>
      <c r="D91" s="72">
        <v>200</v>
      </c>
      <c r="E91" s="91">
        <f t="shared" si="4"/>
        <v>1</v>
      </c>
    </row>
    <row r="92" spans="1:5" ht="26.25" x14ac:dyDescent="0.25">
      <c r="A92" s="76" t="s">
        <v>143</v>
      </c>
      <c r="B92" s="73">
        <v>32700</v>
      </c>
      <c r="C92" s="71">
        <f t="shared" si="3"/>
        <v>1800</v>
      </c>
      <c r="D92" s="73">
        <v>34500</v>
      </c>
      <c r="E92" s="91">
        <f t="shared" si="4"/>
        <v>1.0550458715596329</v>
      </c>
    </row>
    <row r="93" spans="1:5" ht="26.25" x14ac:dyDescent="0.25">
      <c r="A93" s="76" t="s">
        <v>136</v>
      </c>
      <c r="B93" s="73">
        <v>4000</v>
      </c>
      <c r="C93" s="71">
        <f t="shared" si="3"/>
        <v>500</v>
      </c>
      <c r="D93" s="73">
        <v>4500</v>
      </c>
      <c r="E93" s="91">
        <f t="shared" si="4"/>
        <v>1.125</v>
      </c>
    </row>
    <row r="94" spans="1:5" ht="26.25" x14ac:dyDescent="0.25">
      <c r="A94" s="76" t="s">
        <v>137</v>
      </c>
      <c r="B94" s="73">
        <v>1000</v>
      </c>
      <c r="C94" s="71">
        <f t="shared" si="3"/>
        <v>0</v>
      </c>
      <c r="D94" s="73">
        <v>1000</v>
      </c>
      <c r="E94" s="91">
        <f t="shared" si="4"/>
        <v>1</v>
      </c>
    </row>
    <row r="95" spans="1:5" ht="26.25" x14ac:dyDescent="0.25">
      <c r="A95" s="76" t="s">
        <v>144</v>
      </c>
      <c r="B95" s="72">
        <v>200</v>
      </c>
      <c r="C95" s="71">
        <f t="shared" si="3"/>
        <v>0</v>
      </c>
      <c r="D95" s="72">
        <v>200</v>
      </c>
      <c r="E95" s="91">
        <f t="shared" si="4"/>
        <v>1</v>
      </c>
    </row>
    <row r="96" spans="1:5" x14ac:dyDescent="0.25">
      <c r="A96" s="76" t="s">
        <v>145</v>
      </c>
      <c r="B96" s="72">
        <v>600</v>
      </c>
      <c r="C96" s="71">
        <f t="shared" si="3"/>
        <v>0</v>
      </c>
      <c r="D96" s="72">
        <v>600</v>
      </c>
      <c r="E96" s="91">
        <f t="shared" si="4"/>
        <v>1</v>
      </c>
    </row>
    <row r="97" spans="1:5" x14ac:dyDescent="0.25">
      <c r="A97" s="76" t="s">
        <v>146</v>
      </c>
      <c r="B97" s="72">
        <v>600</v>
      </c>
      <c r="C97" s="71">
        <f t="shared" si="3"/>
        <v>0</v>
      </c>
      <c r="D97" s="72">
        <v>600</v>
      </c>
      <c r="E97" s="91">
        <f t="shared" si="4"/>
        <v>1</v>
      </c>
    </row>
    <row r="98" spans="1:5" x14ac:dyDescent="0.25">
      <c r="A98" s="76" t="s">
        <v>66</v>
      </c>
      <c r="B98" s="73">
        <v>5000</v>
      </c>
      <c r="C98" s="71">
        <f t="shared" si="3"/>
        <v>-2000</v>
      </c>
      <c r="D98" s="73">
        <v>3000</v>
      </c>
      <c r="E98" s="91">
        <f t="shared" si="4"/>
        <v>0.6</v>
      </c>
    </row>
    <row r="99" spans="1:5" x14ac:dyDescent="0.25">
      <c r="A99" s="76" t="s">
        <v>140</v>
      </c>
      <c r="B99" s="73">
        <v>5000</v>
      </c>
      <c r="C99" s="71">
        <f t="shared" si="3"/>
        <v>-2000</v>
      </c>
      <c r="D99" s="73">
        <v>3000</v>
      </c>
      <c r="E99" s="91">
        <f t="shared" si="4"/>
        <v>0.6</v>
      </c>
    </row>
    <row r="100" spans="1:5" ht="26.25" x14ac:dyDescent="0.25">
      <c r="A100" s="76" t="s">
        <v>147</v>
      </c>
      <c r="B100" s="73">
        <v>3000</v>
      </c>
      <c r="C100" s="71">
        <f t="shared" si="3"/>
        <v>-1000</v>
      </c>
      <c r="D100" s="73">
        <v>2000</v>
      </c>
      <c r="E100" s="91">
        <f t="shared" si="4"/>
        <v>0.66666666666666663</v>
      </c>
    </row>
    <row r="101" spans="1:5" ht="26.25" x14ac:dyDescent="0.25">
      <c r="A101" s="76" t="s">
        <v>34</v>
      </c>
      <c r="B101" s="73">
        <v>3000</v>
      </c>
      <c r="C101" s="71">
        <f t="shared" si="3"/>
        <v>2000</v>
      </c>
      <c r="D101" s="73">
        <v>5000</v>
      </c>
      <c r="E101" s="91">
        <f t="shared" si="4"/>
        <v>1.6666666666666667</v>
      </c>
    </row>
    <row r="102" spans="1:5" x14ac:dyDescent="0.25">
      <c r="A102" s="76" t="s">
        <v>139</v>
      </c>
      <c r="B102" s="73">
        <v>2000</v>
      </c>
      <c r="C102" s="71">
        <f t="shared" ref="C102:C133" si="5">D102-B102</f>
        <v>2000</v>
      </c>
      <c r="D102" s="73">
        <v>4000</v>
      </c>
      <c r="E102" s="91">
        <f t="shared" ref="E102:E133" si="6">D102/B102</f>
        <v>2</v>
      </c>
    </row>
    <row r="103" spans="1:5" ht="26.25" x14ac:dyDescent="0.25">
      <c r="A103" s="76" t="s">
        <v>136</v>
      </c>
      <c r="B103" s="73">
        <v>1000</v>
      </c>
      <c r="C103" s="71">
        <f t="shared" si="5"/>
        <v>0</v>
      </c>
      <c r="D103" s="73">
        <v>1000</v>
      </c>
      <c r="E103" s="91">
        <f t="shared" si="6"/>
        <v>1</v>
      </c>
    </row>
    <row r="104" spans="1:5" x14ac:dyDescent="0.25">
      <c r="A104" s="76" t="s">
        <v>35</v>
      </c>
      <c r="B104" s="73">
        <v>8900</v>
      </c>
      <c r="C104" s="71">
        <f t="shared" si="5"/>
        <v>13800</v>
      </c>
      <c r="D104" s="73">
        <v>22700</v>
      </c>
      <c r="E104" s="91">
        <f t="shared" si="6"/>
        <v>2.5505617977528088</v>
      </c>
    </row>
    <row r="105" spans="1:5" x14ac:dyDescent="0.25">
      <c r="A105" s="76" t="s">
        <v>141</v>
      </c>
      <c r="B105" s="72">
        <v>400</v>
      </c>
      <c r="C105" s="71">
        <f t="shared" si="5"/>
        <v>0</v>
      </c>
      <c r="D105" s="72">
        <v>400</v>
      </c>
      <c r="E105" s="91">
        <f t="shared" si="6"/>
        <v>1</v>
      </c>
    </row>
    <row r="106" spans="1:5" x14ac:dyDescent="0.25">
      <c r="A106" s="76" t="s">
        <v>139</v>
      </c>
      <c r="B106" s="73">
        <v>1000</v>
      </c>
      <c r="C106" s="71">
        <f t="shared" si="5"/>
        <v>2000</v>
      </c>
      <c r="D106" s="73">
        <v>3000</v>
      </c>
      <c r="E106" s="91">
        <f t="shared" si="6"/>
        <v>3</v>
      </c>
    </row>
    <row r="107" spans="1:5" x14ac:dyDescent="0.25">
      <c r="A107" s="76" t="s">
        <v>138</v>
      </c>
      <c r="B107" s="72"/>
      <c r="C107" s="71">
        <f t="shared" si="5"/>
        <v>10000</v>
      </c>
      <c r="D107" s="73">
        <v>10000</v>
      </c>
      <c r="E107" s="91" t="e">
        <f t="shared" si="6"/>
        <v>#DIV/0!</v>
      </c>
    </row>
    <row r="108" spans="1:5" ht="26.25" x14ac:dyDescent="0.25">
      <c r="A108" s="76" t="s">
        <v>143</v>
      </c>
      <c r="B108" s="73">
        <v>2000</v>
      </c>
      <c r="C108" s="71">
        <f t="shared" si="5"/>
        <v>0</v>
      </c>
      <c r="D108" s="73">
        <v>2000</v>
      </c>
      <c r="E108" s="91">
        <f t="shared" si="6"/>
        <v>1</v>
      </c>
    </row>
    <row r="109" spans="1:5" ht="26.25" x14ac:dyDescent="0.25">
      <c r="A109" s="76" t="s">
        <v>136</v>
      </c>
      <c r="B109" s="72">
        <v>200</v>
      </c>
      <c r="C109" s="71">
        <f t="shared" si="5"/>
        <v>0</v>
      </c>
      <c r="D109" s="72">
        <v>200</v>
      </c>
      <c r="E109" s="91">
        <f t="shared" si="6"/>
        <v>1</v>
      </c>
    </row>
    <row r="110" spans="1:5" ht="26.25" x14ac:dyDescent="0.25">
      <c r="A110" s="76" t="s">
        <v>137</v>
      </c>
      <c r="B110" s="73">
        <v>5000</v>
      </c>
      <c r="C110" s="71">
        <f t="shared" si="5"/>
        <v>100</v>
      </c>
      <c r="D110" s="73">
        <v>5100</v>
      </c>
      <c r="E110" s="91">
        <f t="shared" si="6"/>
        <v>1.02</v>
      </c>
    </row>
    <row r="111" spans="1:5" x14ac:dyDescent="0.25">
      <c r="A111" s="76" t="s">
        <v>140</v>
      </c>
      <c r="B111" s="72">
        <v>300</v>
      </c>
      <c r="C111" s="71">
        <f t="shared" si="5"/>
        <v>1700</v>
      </c>
      <c r="D111" s="73">
        <v>2000</v>
      </c>
      <c r="E111" s="91">
        <f t="shared" si="6"/>
        <v>6.666666666666667</v>
      </c>
    </row>
    <row r="112" spans="1:5" x14ac:dyDescent="0.25">
      <c r="A112" s="75" t="s">
        <v>36</v>
      </c>
      <c r="B112" s="74">
        <v>50</v>
      </c>
      <c r="C112" s="71">
        <f t="shared" si="5"/>
        <v>0</v>
      </c>
      <c r="D112" s="74">
        <v>50</v>
      </c>
      <c r="E112" s="91">
        <f t="shared" si="6"/>
        <v>1</v>
      </c>
    </row>
    <row r="113" spans="1:5" x14ac:dyDescent="0.25">
      <c r="A113" s="76" t="s">
        <v>37</v>
      </c>
      <c r="B113" s="72">
        <v>50</v>
      </c>
      <c r="C113" s="71">
        <f t="shared" si="5"/>
        <v>0</v>
      </c>
      <c r="D113" s="72">
        <v>50</v>
      </c>
      <c r="E113" s="91">
        <f t="shared" si="6"/>
        <v>1</v>
      </c>
    </row>
    <row r="114" spans="1:5" x14ac:dyDescent="0.25">
      <c r="A114" s="76" t="s">
        <v>139</v>
      </c>
      <c r="B114" s="72">
        <v>50</v>
      </c>
      <c r="C114" s="71">
        <f t="shared" si="5"/>
        <v>0</v>
      </c>
      <c r="D114" s="72">
        <v>50</v>
      </c>
      <c r="E114" s="91">
        <f t="shared" si="6"/>
        <v>1</v>
      </c>
    </row>
    <row r="115" spans="1:5" ht="26.25" x14ac:dyDescent="0.25">
      <c r="A115" s="75" t="s">
        <v>38</v>
      </c>
      <c r="B115" s="70">
        <v>1000</v>
      </c>
      <c r="C115" s="71">
        <f t="shared" si="5"/>
        <v>0</v>
      </c>
      <c r="D115" s="70">
        <v>1000</v>
      </c>
      <c r="E115" s="91">
        <f t="shared" si="6"/>
        <v>1</v>
      </c>
    </row>
    <row r="116" spans="1:5" ht="26.25" x14ac:dyDescent="0.25">
      <c r="A116" s="76" t="s">
        <v>39</v>
      </c>
      <c r="B116" s="73">
        <v>1000</v>
      </c>
      <c r="C116" s="71">
        <f t="shared" si="5"/>
        <v>0</v>
      </c>
      <c r="D116" s="73">
        <v>1000</v>
      </c>
      <c r="E116" s="91">
        <f t="shared" si="6"/>
        <v>1</v>
      </c>
    </row>
    <row r="117" spans="1:5" ht="26.25" x14ac:dyDescent="0.25">
      <c r="A117" s="76" t="s">
        <v>136</v>
      </c>
      <c r="B117" s="73">
        <v>1000</v>
      </c>
      <c r="C117" s="71">
        <f t="shared" si="5"/>
        <v>0</v>
      </c>
      <c r="D117" s="73">
        <v>1000</v>
      </c>
      <c r="E117" s="91">
        <f t="shared" si="6"/>
        <v>1</v>
      </c>
    </row>
    <row r="118" spans="1:5" x14ac:dyDescent="0.25">
      <c r="A118" s="75" t="s">
        <v>40</v>
      </c>
      <c r="B118" s="74">
        <v>950</v>
      </c>
      <c r="C118" s="71">
        <f t="shared" si="5"/>
        <v>150</v>
      </c>
      <c r="D118" s="70">
        <v>1100</v>
      </c>
      <c r="E118" s="91">
        <f t="shared" si="6"/>
        <v>1.1578947368421053</v>
      </c>
    </row>
    <row r="119" spans="1:5" x14ac:dyDescent="0.25">
      <c r="A119" s="76" t="s">
        <v>41</v>
      </c>
      <c r="B119" s="72">
        <v>950</v>
      </c>
      <c r="C119" s="71">
        <f t="shared" si="5"/>
        <v>150</v>
      </c>
      <c r="D119" s="73">
        <v>1100</v>
      </c>
      <c r="E119" s="91">
        <f t="shared" si="6"/>
        <v>1.1578947368421053</v>
      </c>
    </row>
    <row r="120" spans="1:5" x14ac:dyDescent="0.25">
      <c r="A120" s="76" t="s">
        <v>139</v>
      </c>
      <c r="B120" s="72">
        <v>50</v>
      </c>
      <c r="C120" s="71">
        <f t="shared" si="5"/>
        <v>50</v>
      </c>
      <c r="D120" s="72">
        <v>100</v>
      </c>
      <c r="E120" s="91">
        <f t="shared" si="6"/>
        <v>2</v>
      </c>
    </row>
    <row r="121" spans="1:5" ht="27" thickBot="1" x14ac:dyDescent="0.3">
      <c r="A121" s="84" t="s">
        <v>136</v>
      </c>
      <c r="B121" s="106">
        <v>900</v>
      </c>
      <c r="C121" s="86">
        <f t="shared" si="5"/>
        <v>100</v>
      </c>
      <c r="D121" s="85">
        <v>1000</v>
      </c>
      <c r="E121" s="92">
        <f t="shared" si="6"/>
        <v>1.1111111111111112</v>
      </c>
    </row>
    <row r="122" spans="1:5" x14ac:dyDescent="0.25">
      <c r="A122" s="98" t="s">
        <v>8</v>
      </c>
      <c r="B122" s="99">
        <v>9800</v>
      </c>
      <c r="C122" s="100">
        <f t="shared" si="5"/>
        <v>13000</v>
      </c>
      <c r="D122" s="99">
        <v>22800</v>
      </c>
      <c r="E122" s="101">
        <f t="shared" si="6"/>
        <v>2.3265306122448979</v>
      </c>
    </row>
    <row r="123" spans="1:5" ht="27" thickBot="1" x14ac:dyDescent="0.3">
      <c r="A123" s="102" t="s">
        <v>42</v>
      </c>
      <c r="B123" s="103">
        <v>9800</v>
      </c>
      <c r="C123" s="104">
        <f t="shared" si="5"/>
        <v>13000</v>
      </c>
      <c r="D123" s="103">
        <v>22800</v>
      </c>
      <c r="E123" s="105">
        <f t="shared" si="6"/>
        <v>2.3265306122448979</v>
      </c>
    </row>
    <row r="124" spans="1:5" x14ac:dyDescent="0.25">
      <c r="A124" s="77" t="s">
        <v>43</v>
      </c>
      <c r="B124" s="80">
        <v>7000</v>
      </c>
      <c r="C124" s="79">
        <f t="shared" si="5"/>
        <v>3000</v>
      </c>
      <c r="D124" s="80">
        <v>10000</v>
      </c>
      <c r="E124" s="90">
        <f t="shared" si="6"/>
        <v>1.4285714285714286</v>
      </c>
    </row>
    <row r="125" spans="1:5" x14ac:dyDescent="0.25">
      <c r="A125" s="76" t="s">
        <v>139</v>
      </c>
      <c r="B125" s="73">
        <v>5000</v>
      </c>
      <c r="C125" s="71">
        <f t="shared" si="5"/>
        <v>3000</v>
      </c>
      <c r="D125" s="73">
        <v>8000</v>
      </c>
      <c r="E125" s="91">
        <f t="shared" si="6"/>
        <v>1.6</v>
      </c>
    </row>
    <row r="126" spans="1:5" x14ac:dyDescent="0.25">
      <c r="A126" s="76" t="s">
        <v>140</v>
      </c>
      <c r="B126" s="73">
        <v>2000</v>
      </c>
      <c r="C126" s="71">
        <f t="shared" si="5"/>
        <v>0</v>
      </c>
      <c r="D126" s="73">
        <v>2000</v>
      </c>
      <c r="E126" s="91">
        <f t="shared" si="6"/>
        <v>1</v>
      </c>
    </row>
    <row r="127" spans="1:5" ht="26.25" x14ac:dyDescent="0.25">
      <c r="A127" s="76" t="s">
        <v>44</v>
      </c>
      <c r="B127" s="73">
        <v>2800</v>
      </c>
      <c r="C127" s="71">
        <f t="shared" si="5"/>
        <v>0</v>
      </c>
      <c r="D127" s="73">
        <v>2800</v>
      </c>
      <c r="E127" s="91">
        <f t="shared" si="6"/>
        <v>1</v>
      </c>
    </row>
    <row r="128" spans="1:5" ht="14.25" customHeight="1" x14ac:dyDescent="0.25">
      <c r="A128" s="76" t="s">
        <v>141</v>
      </c>
      <c r="B128" s="72">
        <v>500</v>
      </c>
      <c r="C128" s="71">
        <f t="shared" si="5"/>
        <v>0</v>
      </c>
      <c r="D128" s="72">
        <v>500</v>
      </c>
      <c r="E128" s="91">
        <f t="shared" si="6"/>
        <v>1</v>
      </c>
    </row>
    <row r="129" spans="1:5" x14ac:dyDescent="0.25">
      <c r="A129" s="76" t="s">
        <v>139</v>
      </c>
      <c r="B129" s="72">
        <v>200</v>
      </c>
      <c r="C129" s="71">
        <f t="shared" si="5"/>
        <v>0</v>
      </c>
      <c r="D129" s="72">
        <v>200</v>
      </c>
      <c r="E129" s="91">
        <f t="shared" si="6"/>
        <v>1</v>
      </c>
    </row>
    <row r="130" spans="1:5" ht="26.25" x14ac:dyDescent="0.25">
      <c r="A130" s="76" t="s">
        <v>143</v>
      </c>
      <c r="B130" s="72">
        <v>0</v>
      </c>
      <c r="C130" s="71">
        <v>10000</v>
      </c>
      <c r="D130" s="72">
        <v>10000</v>
      </c>
      <c r="E130" s="91" t="e">
        <f t="shared" si="6"/>
        <v>#DIV/0!</v>
      </c>
    </row>
    <row r="131" spans="1:5" ht="26.25" x14ac:dyDescent="0.25">
      <c r="A131" s="76" t="s">
        <v>136</v>
      </c>
      <c r="B131" s="73">
        <v>1500</v>
      </c>
      <c r="C131" s="71">
        <f t="shared" si="5"/>
        <v>0</v>
      </c>
      <c r="D131" s="73">
        <v>1500</v>
      </c>
      <c r="E131" s="91">
        <f t="shared" si="6"/>
        <v>1</v>
      </c>
    </row>
    <row r="132" spans="1:5" ht="15.75" thickBot="1" x14ac:dyDescent="0.3">
      <c r="A132" s="84" t="s">
        <v>140</v>
      </c>
      <c r="B132" s="106">
        <v>600</v>
      </c>
      <c r="C132" s="86">
        <f t="shared" si="5"/>
        <v>0</v>
      </c>
      <c r="D132" s="106">
        <v>600</v>
      </c>
      <c r="E132" s="92">
        <f t="shared" si="6"/>
        <v>1</v>
      </c>
    </row>
    <row r="133" spans="1:5" ht="21" customHeight="1" thickBot="1" x14ac:dyDescent="0.3">
      <c r="A133" s="96" t="s">
        <v>149</v>
      </c>
      <c r="B133" s="97">
        <v>1619000</v>
      </c>
      <c r="C133" s="83">
        <f t="shared" si="5"/>
        <v>47799</v>
      </c>
      <c r="D133" s="97">
        <f>D122+D42</f>
        <v>1666799</v>
      </c>
      <c r="E133" s="89">
        <f t="shared" si="6"/>
        <v>1.0295237801111798</v>
      </c>
    </row>
    <row r="134" spans="1:5" x14ac:dyDescent="0.25">
      <c r="A134"/>
      <c r="B134"/>
      <c r="C134"/>
      <c r="D134"/>
      <c r="E134" s="95"/>
    </row>
    <row r="135" spans="1:5" x14ac:dyDescent="0.25">
      <c r="A135"/>
      <c r="B135"/>
      <c r="C135"/>
      <c r="D135"/>
      <c r="E135" s="95"/>
    </row>
    <row r="136" spans="1:5" x14ac:dyDescent="0.25">
      <c r="A136"/>
      <c r="B136"/>
      <c r="C136"/>
      <c r="D136"/>
      <c r="E136" s="95"/>
    </row>
    <row r="137" spans="1:5" x14ac:dyDescent="0.25">
      <c r="A137"/>
      <c r="B137"/>
      <c r="C137"/>
      <c r="D137"/>
      <c r="E137" s="95"/>
    </row>
    <row r="138" spans="1:5" x14ac:dyDescent="0.25">
      <c r="A138"/>
      <c r="B138"/>
      <c r="C138"/>
      <c r="D138"/>
      <c r="E138" s="95"/>
    </row>
    <row r="139" spans="1:5" x14ac:dyDescent="0.25">
      <c r="A139"/>
      <c r="B139"/>
      <c r="C139"/>
      <c r="D139"/>
      <c r="E139" s="95"/>
    </row>
    <row r="140" spans="1:5" x14ac:dyDescent="0.25">
      <c r="A140"/>
      <c r="B140"/>
      <c r="C140"/>
      <c r="D140"/>
      <c r="E140" s="95"/>
    </row>
    <row r="141" spans="1:5" x14ac:dyDescent="0.25">
      <c r="A141"/>
      <c r="B141"/>
      <c r="C141"/>
      <c r="D141"/>
      <c r="E141" s="95"/>
    </row>
    <row r="142" spans="1:5" x14ac:dyDescent="0.25">
      <c r="A142"/>
      <c r="B142"/>
      <c r="C142"/>
      <c r="D142"/>
      <c r="E142" s="95"/>
    </row>
    <row r="143" spans="1:5" x14ac:dyDescent="0.25">
      <c r="A143"/>
      <c r="B143"/>
      <c r="C143"/>
      <c r="D143"/>
      <c r="E143" s="95"/>
    </row>
    <row r="144" spans="1:5" x14ac:dyDescent="0.25">
      <c r="A144"/>
      <c r="B144"/>
      <c r="C144"/>
      <c r="D144"/>
      <c r="E144" s="95"/>
    </row>
    <row r="145" spans="1:5" x14ac:dyDescent="0.25">
      <c r="A145"/>
      <c r="B145"/>
      <c r="C145"/>
      <c r="D145"/>
      <c r="E145" s="95"/>
    </row>
    <row r="146" spans="1:5" x14ac:dyDescent="0.25">
      <c r="A146"/>
      <c r="B146"/>
      <c r="C146"/>
      <c r="D146"/>
      <c r="E146" s="95"/>
    </row>
    <row r="147" spans="1:5" x14ac:dyDescent="0.25">
      <c r="A147"/>
      <c r="B147"/>
      <c r="C147"/>
      <c r="D147"/>
      <c r="E147" s="95"/>
    </row>
    <row r="148" spans="1:5" x14ac:dyDescent="0.25">
      <c r="A148"/>
      <c r="B148"/>
      <c r="C148"/>
      <c r="D148"/>
      <c r="E148" s="95"/>
    </row>
    <row r="149" spans="1:5" x14ac:dyDescent="0.25">
      <c r="A149"/>
      <c r="B149"/>
      <c r="C149"/>
      <c r="D149"/>
      <c r="E149" s="95"/>
    </row>
    <row r="150" spans="1:5" x14ac:dyDescent="0.25">
      <c r="A150"/>
      <c r="B150"/>
      <c r="C150"/>
      <c r="D150"/>
      <c r="E150" s="95"/>
    </row>
    <row r="151" spans="1:5" x14ac:dyDescent="0.25">
      <c r="A151"/>
      <c r="B151"/>
      <c r="C151"/>
      <c r="D151"/>
      <c r="E151" s="95"/>
    </row>
    <row r="152" spans="1:5" x14ac:dyDescent="0.25">
      <c r="A152"/>
      <c r="B152"/>
      <c r="C152"/>
      <c r="D152"/>
      <c r="E152" s="95"/>
    </row>
    <row r="153" spans="1:5" x14ac:dyDescent="0.25">
      <c r="A153"/>
      <c r="B153"/>
      <c r="C153"/>
      <c r="D153"/>
      <c r="E153" s="95"/>
    </row>
    <row r="154" spans="1:5" x14ac:dyDescent="0.25">
      <c r="A154"/>
      <c r="B154"/>
      <c r="C154"/>
      <c r="D154"/>
      <c r="E154" s="95"/>
    </row>
    <row r="155" spans="1:5" x14ac:dyDescent="0.25">
      <c r="A155"/>
      <c r="B155"/>
      <c r="C155"/>
      <c r="D155"/>
      <c r="E155" s="95"/>
    </row>
  </sheetData>
  <mergeCells count="4">
    <mergeCell ref="A3:G3"/>
    <mergeCell ref="A5:G5"/>
    <mergeCell ref="A7:G7"/>
    <mergeCell ref="A1:E1"/>
  </mergeCells>
  <pageMargins left="0.70866141732283472" right="0.70866141732283472" top="0.74803149606299213" bottom="0.74803149606299213" header="0.31496062992125984" footer="0.31496062992125984"/>
  <pageSetup paperSize="9" scale="64" fitToWidth="0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D34BE-95DF-4C21-AC6F-28D46BD7B993}">
  <sheetPr>
    <pageSetUpPr fitToPage="1"/>
  </sheetPr>
  <dimension ref="A1:H49"/>
  <sheetViews>
    <sheetView topLeftCell="A38" workbookViewId="0">
      <selection activeCell="D11" sqref="D11"/>
    </sheetView>
  </sheetViews>
  <sheetFormatPr defaultRowHeight="15" x14ac:dyDescent="0.25"/>
  <cols>
    <col min="1" max="1" width="46" customWidth="1"/>
    <col min="2" max="5" width="20.7109375" customWidth="1"/>
  </cols>
  <sheetData>
    <row r="1" spans="1:8" ht="15.75" x14ac:dyDescent="0.25">
      <c r="A1" s="230" t="s">
        <v>153</v>
      </c>
      <c r="B1" s="230"/>
      <c r="C1" s="230"/>
      <c r="D1" s="230"/>
      <c r="E1" s="230"/>
      <c r="F1" s="36"/>
      <c r="G1" s="36"/>
      <c r="H1" s="36"/>
    </row>
    <row r="2" spans="1:8" x14ac:dyDescent="0.25">
      <c r="A2" s="234" t="s">
        <v>0</v>
      </c>
      <c r="B2" s="234"/>
      <c r="C2" s="234"/>
      <c r="D2" s="234"/>
    </row>
    <row r="3" spans="1:8" x14ac:dyDescent="0.25">
      <c r="A3" s="234"/>
      <c r="B3" s="234"/>
      <c r="C3" s="234"/>
      <c r="D3" s="234"/>
      <c r="E3" s="40"/>
      <c r="F3" s="40"/>
      <c r="G3" s="40"/>
    </row>
    <row r="5" spans="1:8" x14ac:dyDescent="0.25">
      <c r="A5" s="233" t="s">
        <v>62</v>
      </c>
      <c r="B5" s="233"/>
      <c r="C5" s="233"/>
      <c r="D5" s="233"/>
      <c r="E5" s="37"/>
      <c r="F5" s="37"/>
      <c r="G5" s="37"/>
    </row>
    <row r="7" spans="1:8" ht="15" customHeight="1" x14ac:dyDescent="0.25">
      <c r="A7" s="233" t="s">
        <v>69</v>
      </c>
      <c r="B7" s="233"/>
      <c r="C7" s="233"/>
      <c r="D7" s="233"/>
      <c r="E7" s="233"/>
      <c r="F7" s="37"/>
      <c r="G7" s="37"/>
    </row>
    <row r="8" spans="1:8" x14ac:dyDescent="0.25">
      <c r="A8" s="233"/>
      <c r="B8" s="233"/>
      <c r="C8" s="233"/>
      <c r="D8" s="233"/>
      <c r="E8" s="233"/>
      <c r="F8" s="37"/>
      <c r="G8" s="37"/>
    </row>
    <row r="9" spans="1:8" ht="15.75" thickBot="1" x14ac:dyDescent="0.3"/>
    <row r="10" spans="1:8" ht="33" customHeight="1" thickBot="1" x14ac:dyDescent="0.3">
      <c r="A10" s="117" t="s">
        <v>2</v>
      </c>
      <c r="B10" s="118" t="s">
        <v>132</v>
      </c>
      <c r="C10" s="118" t="s">
        <v>45</v>
      </c>
      <c r="D10" s="118" t="s">
        <v>133</v>
      </c>
      <c r="E10" s="119" t="s">
        <v>134</v>
      </c>
    </row>
    <row r="11" spans="1:8" x14ac:dyDescent="0.25">
      <c r="A11" s="123" t="s">
        <v>23</v>
      </c>
      <c r="B11" s="124">
        <v>1619000</v>
      </c>
      <c r="C11" s="124">
        <f>D11-B11</f>
        <v>47799</v>
      </c>
      <c r="D11" s="124">
        <v>1666799</v>
      </c>
      <c r="E11" s="125">
        <f>D11/B11</f>
        <v>1.0295237801111798</v>
      </c>
    </row>
    <row r="12" spans="1:8" ht="26.25" x14ac:dyDescent="0.25">
      <c r="A12" s="126" t="s">
        <v>24</v>
      </c>
      <c r="B12" s="120">
        <v>1619000</v>
      </c>
      <c r="C12" s="120">
        <f t="shared" ref="C12:C16" si="0">D12-B12</f>
        <v>47799</v>
      </c>
      <c r="D12" s="120">
        <v>1666799</v>
      </c>
      <c r="E12" s="127">
        <f t="shared" ref="E12:E49" si="1">D12/B12</f>
        <v>1.0295237801111798</v>
      </c>
    </row>
    <row r="13" spans="1:8" ht="27" thickBot="1" x14ac:dyDescent="0.3">
      <c r="A13" s="128" t="s">
        <v>25</v>
      </c>
      <c r="B13" s="129">
        <v>1619000</v>
      </c>
      <c r="C13" s="129">
        <f t="shared" si="0"/>
        <v>47799</v>
      </c>
      <c r="D13" s="129">
        <v>1666799</v>
      </c>
      <c r="E13" s="130">
        <f t="shared" si="1"/>
        <v>1.0295237801111798</v>
      </c>
    </row>
    <row r="14" spans="1:8" ht="15.75" thickBot="1" x14ac:dyDescent="0.3">
      <c r="A14" s="131" t="s">
        <v>70</v>
      </c>
      <c r="B14" s="132">
        <v>1465200</v>
      </c>
      <c r="C14" s="132">
        <f t="shared" si="0"/>
        <v>8720</v>
      </c>
      <c r="D14" s="132">
        <v>1473920</v>
      </c>
      <c r="E14" s="133">
        <f t="shared" si="1"/>
        <v>1.0059514059514059</v>
      </c>
    </row>
    <row r="15" spans="1:8" ht="15.75" customHeight="1" x14ac:dyDescent="0.25">
      <c r="A15" s="135" t="s">
        <v>7</v>
      </c>
      <c r="B15" s="122">
        <v>1465200</v>
      </c>
      <c r="C15" s="122">
        <f t="shared" si="0"/>
        <v>-1280</v>
      </c>
      <c r="D15" s="122">
        <v>1463920</v>
      </c>
      <c r="E15" s="136">
        <f t="shared" si="1"/>
        <v>0.99912639912639911</v>
      </c>
    </row>
    <row r="16" spans="1:8" x14ac:dyDescent="0.25">
      <c r="A16" s="137" t="s">
        <v>26</v>
      </c>
      <c r="B16" s="121">
        <v>1337000</v>
      </c>
      <c r="C16" s="121">
        <f t="shared" si="0"/>
        <v>0</v>
      </c>
      <c r="D16" s="121">
        <v>1337000</v>
      </c>
      <c r="E16" s="138">
        <f t="shared" si="1"/>
        <v>1</v>
      </c>
    </row>
    <row r="17" spans="1:5" x14ac:dyDescent="0.25">
      <c r="A17" s="137" t="s">
        <v>27</v>
      </c>
      <c r="B17" s="121">
        <v>1100000</v>
      </c>
      <c r="C17" s="121">
        <f t="shared" ref="C17:C24" si="2">D17-B17</f>
        <v>0</v>
      </c>
      <c r="D17" s="121">
        <v>1100000</v>
      </c>
      <c r="E17" s="138">
        <f t="shared" si="1"/>
        <v>1</v>
      </c>
    </row>
    <row r="18" spans="1:5" x14ac:dyDescent="0.25">
      <c r="A18" s="137" t="s">
        <v>28</v>
      </c>
      <c r="B18" s="121">
        <v>55000</v>
      </c>
      <c r="C18" s="121">
        <f t="shared" si="2"/>
        <v>0</v>
      </c>
      <c r="D18" s="121">
        <v>55000</v>
      </c>
      <c r="E18" s="138">
        <f t="shared" si="1"/>
        <v>1</v>
      </c>
    </row>
    <row r="19" spans="1:5" x14ac:dyDescent="0.25">
      <c r="A19" s="137" t="s">
        <v>29</v>
      </c>
      <c r="B19" s="121">
        <v>182000</v>
      </c>
      <c r="C19" s="121">
        <f t="shared" si="2"/>
        <v>0</v>
      </c>
      <c r="D19" s="121">
        <v>182000</v>
      </c>
      <c r="E19" s="138">
        <f t="shared" si="1"/>
        <v>1</v>
      </c>
    </row>
    <row r="20" spans="1:5" x14ac:dyDescent="0.25">
      <c r="A20" s="137" t="s">
        <v>30</v>
      </c>
      <c r="B20" s="121">
        <v>128200</v>
      </c>
      <c r="C20" s="121">
        <f t="shared" si="2"/>
        <v>-1280</v>
      </c>
      <c r="D20" s="121">
        <v>126920</v>
      </c>
      <c r="E20" s="138">
        <f t="shared" si="1"/>
        <v>0.99001560062402494</v>
      </c>
    </row>
    <row r="21" spans="1:5" x14ac:dyDescent="0.25">
      <c r="A21" s="137" t="s">
        <v>31</v>
      </c>
      <c r="B21" s="121">
        <v>30500</v>
      </c>
      <c r="C21" s="121">
        <f t="shared" si="2"/>
        <v>0</v>
      </c>
      <c r="D21" s="121">
        <v>30500</v>
      </c>
      <c r="E21" s="138">
        <f t="shared" si="1"/>
        <v>1</v>
      </c>
    </row>
    <row r="22" spans="1:5" x14ac:dyDescent="0.25">
      <c r="A22" s="137" t="s">
        <v>32</v>
      </c>
      <c r="B22" s="121">
        <v>57000</v>
      </c>
      <c r="C22" s="121">
        <f t="shared" si="2"/>
        <v>-3180</v>
      </c>
      <c r="D22" s="121">
        <v>53820</v>
      </c>
      <c r="E22" s="138">
        <f t="shared" si="1"/>
        <v>0.9442105263157895</v>
      </c>
    </row>
    <row r="23" spans="1:5" x14ac:dyDescent="0.25">
      <c r="A23" s="139" t="s">
        <v>33</v>
      </c>
      <c r="B23" s="134">
        <v>33700</v>
      </c>
      <c r="C23" s="134">
        <f t="shared" si="2"/>
        <v>1800</v>
      </c>
      <c r="D23" s="134">
        <v>35500</v>
      </c>
      <c r="E23" s="140">
        <f t="shared" si="1"/>
        <v>1.0534124629080119</v>
      </c>
    </row>
    <row r="24" spans="1:5" x14ac:dyDescent="0.25">
      <c r="A24" s="221" t="s">
        <v>35</v>
      </c>
      <c r="B24" s="225">
        <v>7000</v>
      </c>
      <c r="C24" s="225">
        <f t="shared" si="2"/>
        <v>100</v>
      </c>
      <c r="D24" s="225">
        <v>7100</v>
      </c>
      <c r="E24" s="226">
        <f t="shared" si="1"/>
        <v>1.0142857142857142</v>
      </c>
    </row>
    <row r="25" spans="1:5" x14ac:dyDescent="0.25">
      <c r="A25" s="204" t="s">
        <v>8</v>
      </c>
      <c r="B25" s="225">
        <v>0</v>
      </c>
      <c r="C25" s="225">
        <v>10000</v>
      </c>
      <c r="D25" s="225">
        <v>10000</v>
      </c>
      <c r="E25" s="226"/>
    </row>
    <row r="26" spans="1:5" ht="26.25" x14ac:dyDescent="0.25">
      <c r="A26" s="204" t="s">
        <v>42</v>
      </c>
      <c r="B26" s="225">
        <v>0</v>
      </c>
      <c r="C26" s="225">
        <v>10000</v>
      </c>
      <c r="D26" s="225">
        <v>10000</v>
      </c>
      <c r="E26" s="226"/>
    </row>
    <row r="27" spans="1:5" x14ac:dyDescent="0.25">
      <c r="A27" s="204" t="s">
        <v>43</v>
      </c>
      <c r="B27" s="225">
        <v>0</v>
      </c>
      <c r="C27" s="225">
        <v>10000</v>
      </c>
      <c r="D27" s="225">
        <v>10000</v>
      </c>
      <c r="E27" s="226"/>
    </row>
    <row r="28" spans="1:5" s="69" customFormat="1" ht="15.75" thickBot="1" x14ac:dyDescent="0.3">
      <c r="A28" s="222" t="s">
        <v>71</v>
      </c>
      <c r="B28" s="223">
        <v>153800</v>
      </c>
      <c r="C28" s="223">
        <f>D28-B28</f>
        <v>39079</v>
      </c>
      <c r="D28" s="223">
        <v>192879</v>
      </c>
      <c r="E28" s="224">
        <f t="shared" si="1"/>
        <v>1.2540897269180755</v>
      </c>
    </row>
    <row r="29" spans="1:5" x14ac:dyDescent="0.25">
      <c r="A29" s="135" t="s">
        <v>7</v>
      </c>
      <c r="B29" s="122">
        <v>144000</v>
      </c>
      <c r="C29" s="122">
        <f>D29-B29</f>
        <v>34979</v>
      </c>
      <c r="D29" s="122">
        <v>178979</v>
      </c>
      <c r="E29" s="136">
        <f t="shared" si="1"/>
        <v>1.2429097222222223</v>
      </c>
    </row>
    <row r="30" spans="1:5" x14ac:dyDescent="0.25">
      <c r="A30" s="137" t="s">
        <v>26</v>
      </c>
      <c r="B30" s="121">
        <v>79050</v>
      </c>
      <c r="C30" s="121">
        <f t="shared" ref="C30:C49" si="3">D30-B30</f>
        <v>16225</v>
      </c>
      <c r="D30" s="121">
        <v>95275</v>
      </c>
      <c r="E30" s="138">
        <f t="shared" si="1"/>
        <v>1.2052498418722328</v>
      </c>
    </row>
    <row r="31" spans="1:5" x14ac:dyDescent="0.25">
      <c r="A31" s="137" t="s">
        <v>27</v>
      </c>
      <c r="B31" s="121">
        <v>62000</v>
      </c>
      <c r="C31" s="121">
        <f t="shared" si="3"/>
        <v>14000</v>
      </c>
      <c r="D31" s="121">
        <v>76000</v>
      </c>
      <c r="E31" s="138">
        <f t="shared" si="1"/>
        <v>1.2258064516129032</v>
      </c>
    </row>
    <row r="32" spans="1:5" x14ac:dyDescent="0.25">
      <c r="A32" s="137" t="s">
        <v>28</v>
      </c>
      <c r="B32" s="121">
        <v>6200</v>
      </c>
      <c r="C32" s="121">
        <f t="shared" si="3"/>
        <v>300</v>
      </c>
      <c r="D32" s="121">
        <v>6500</v>
      </c>
      <c r="E32" s="138">
        <f t="shared" si="1"/>
        <v>1.0483870967741935</v>
      </c>
    </row>
    <row r="33" spans="1:5" x14ac:dyDescent="0.25">
      <c r="A33" s="137" t="s">
        <v>29</v>
      </c>
      <c r="B33" s="121">
        <v>10850</v>
      </c>
      <c r="C33" s="121">
        <f t="shared" si="3"/>
        <v>1925</v>
      </c>
      <c r="D33" s="121">
        <v>12775</v>
      </c>
      <c r="E33" s="138">
        <f t="shared" si="1"/>
        <v>1.1774193548387097</v>
      </c>
    </row>
    <row r="34" spans="1:5" x14ac:dyDescent="0.25">
      <c r="A34" s="137" t="s">
        <v>30</v>
      </c>
      <c r="B34" s="121">
        <v>62950</v>
      </c>
      <c r="C34" s="121">
        <f t="shared" si="3"/>
        <v>18604</v>
      </c>
      <c r="D34" s="121">
        <v>81554</v>
      </c>
      <c r="E34" s="138">
        <f t="shared" si="1"/>
        <v>1.2955361397934868</v>
      </c>
    </row>
    <row r="35" spans="1:5" x14ac:dyDescent="0.25">
      <c r="A35" s="137" t="s">
        <v>31</v>
      </c>
      <c r="B35" s="121">
        <v>16650</v>
      </c>
      <c r="C35" s="121">
        <f t="shared" si="3"/>
        <v>4004</v>
      </c>
      <c r="D35" s="121">
        <v>20654</v>
      </c>
      <c r="E35" s="138">
        <f t="shared" si="1"/>
        <v>1.2404804804804805</v>
      </c>
    </row>
    <row r="36" spans="1:5" x14ac:dyDescent="0.25">
      <c r="A36" s="137" t="s">
        <v>32</v>
      </c>
      <c r="B36" s="121">
        <v>8900</v>
      </c>
      <c r="C36" s="121">
        <f t="shared" si="3"/>
        <v>2200</v>
      </c>
      <c r="D36" s="121">
        <v>11100</v>
      </c>
      <c r="E36" s="138">
        <f t="shared" si="1"/>
        <v>1.247191011235955</v>
      </c>
    </row>
    <row r="37" spans="1:5" x14ac:dyDescent="0.25">
      <c r="A37" s="137" t="s">
        <v>33</v>
      </c>
      <c r="B37" s="121">
        <v>32500</v>
      </c>
      <c r="C37" s="121">
        <f t="shared" si="3"/>
        <v>-2200</v>
      </c>
      <c r="D37" s="121">
        <v>30300</v>
      </c>
      <c r="E37" s="138">
        <f t="shared" si="1"/>
        <v>0.93230769230769228</v>
      </c>
    </row>
    <row r="38" spans="1:5" ht="26.25" x14ac:dyDescent="0.25">
      <c r="A38" s="137" t="s">
        <v>34</v>
      </c>
      <c r="B38" s="121">
        <v>3000</v>
      </c>
      <c r="C38" s="121">
        <f t="shared" si="3"/>
        <v>2000</v>
      </c>
      <c r="D38" s="121">
        <v>5000</v>
      </c>
      <c r="E38" s="138">
        <f t="shared" si="1"/>
        <v>1.6666666666666667</v>
      </c>
    </row>
    <row r="39" spans="1:5" x14ac:dyDescent="0.25">
      <c r="A39" s="141" t="s">
        <v>35</v>
      </c>
      <c r="B39" s="115">
        <v>1900</v>
      </c>
      <c r="C39" s="42">
        <f t="shared" si="3"/>
        <v>13700</v>
      </c>
      <c r="D39" s="115">
        <v>15600</v>
      </c>
      <c r="E39" s="142">
        <f t="shared" si="1"/>
        <v>8.2105263157894743</v>
      </c>
    </row>
    <row r="40" spans="1:5" x14ac:dyDescent="0.25">
      <c r="A40" s="141" t="s">
        <v>36</v>
      </c>
      <c r="B40" s="116">
        <v>50</v>
      </c>
      <c r="C40" s="42">
        <f t="shared" si="3"/>
        <v>0</v>
      </c>
      <c r="D40" s="116">
        <v>50</v>
      </c>
      <c r="E40" s="142">
        <f t="shared" si="1"/>
        <v>1</v>
      </c>
    </row>
    <row r="41" spans="1:5" x14ac:dyDescent="0.25">
      <c r="A41" s="141" t="s">
        <v>37</v>
      </c>
      <c r="B41" s="116">
        <v>50</v>
      </c>
      <c r="C41" s="42">
        <f t="shared" si="3"/>
        <v>0</v>
      </c>
      <c r="D41" s="116">
        <v>50</v>
      </c>
      <c r="E41" s="142">
        <f t="shared" si="1"/>
        <v>1</v>
      </c>
    </row>
    <row r="42" spans="1:5" ht="26.25" x14ac:dyDescent="0.25">
      <c r="A42" s="141" t="s">
        <v>38</v>
      </c>
      <c r="B42" s="115">
        <v>1000</v>
      </c>
      <c r="C42" s="42">
        <f t="shared" si="3"/>
        <v>0</v>
      </c>
      <c r="D42" s="115">
        <v>1000</v>
      </c>
      <c r="E42" s="142">
        <f t="shared" si="1"/>
        <v>1</v>
      </c>
    </row>
    <row r="43" spans="1:5" ht="26.25" x14ac:dyDescent="0.25">
      <c r="A43" s="141" t="s">
        <v>39</v>
      </c>
      <c r="B43" s="115">
        <v>1000</v>
      </c>
      <c r="C43" s="42">
        <f t="shared" si="3"/>
        <v>0</v>
      </c>
      <c r="D43" s="115">
        <v>1000</v>
      </c>
      <c r="E43" s="142">
        <f t="shared" si="1"/>
        <v>1</v>
      </c>
    </row>
    <row r="44" spans="1:5" x14ac:dyDescent="0.25">
      <c r="A44" s="141" t="s">
        <v>40</v>
      </c>
      <c r="B44" s="116">
        <v>950</v>
      </c>
      <c r="C44" s="42">
        <f t="shared" si="3"/>
        <v>150</v>
      </c>
      <c r="D44" s="115">
        <v>1100</v>
      </c>
      <c r="E44" s="142">
        <f t="shared" si="1"/>
        <v>1.1578947368421053</v>
      </c>
    </row>
    <row r="45" spans="1:5" x14ac:dyDescent="0.25">
      <c r="A45" s="141" t="s">
        <v>41</v>
      </c>
      <c r="B45" s="116">
        <v>950</v>
      </c>
      <c r="C45" s="42">
        <f t="shared" si="3"/>
        <v>150</v>
      </c>
      <c r="D45" s="115">
        <v>1100</v>
      </c>
      <c r="E45" s="142">
        <f t="shared" si="1"/>
        <v>1.1578947368421053</v>
      </c>
    </row>
    <row r="46" spans="1:5" x14ac:dyDescent="0.25">
      <c r="A46" s="141" t="s">
        <v>8</v>
      </c>
      <c r="B46" s="114">
        <v>9800</v>
      </c>
      <c r="C46" s="42">
        <f t="shared" si="3"/>
        <v>3000</v>
      </c>
      <c r="D46" s="114">
        <v>12800</v>
      </c>
      <c r="E46" s="142">
        <f t="shared" si="1"/>
        <v>1.3061224489795917</v>
      </c>
    </row>
    <row r="47" spans="1:5" ht="26.25" x14ac:dyDescent="0.25">
      <c r="A47" s="141" t="s">
        <v>42</v>
      </c>
      <c r="B47" s="115">
        <v>9800</v>
      </c>
      <c r="C47" s="42">
        <f t="shared" si="3"/>
        <v>3000</v>
      </c>
      <c r="D47" s="115">
        <v>12800</v>
      </c>
      <c r="E47" s="142">
        <f t="shared" si="1"/>
        <v>1.3061224489795917</v>
      </c>
    </row>
    <row r="48" spans="1:5" x14ac:dyDescent="0.25">
      <c r="A48" s="141" t="s">
        <v>43</v>
      </c>
      <c r="B48" s="115">
        <v>7000</v>
      </c>
      <c r="C48" s="42">
        <f t="shared" si="3"/>
        <v>3000</v>
      </c>
      <c r="D48" s="115">
        <v>10000</v>
      </c>
      <c r="E48" s="142">
        <f t="shared" si="1"/>
        <v>1.4285714285714286</v>
      </c>
    </row>
    <row r="49" spans="1:5" ht="27" thickBot="1" x14ac:dyDescent="0.3">
      <c r="A49" s="143" t="s">
        <v>44</v>
      </c>
      <c r="B49" s="144">
        <v>2800</v>
      </c>
      <c r="C49" s="145">
        <f t="shared" si="3"/>
        <v>0</v>
      </c>
      <c r="D49" s="144">
        <v>2800</v>
      </c>
      <c r="E49" s="146">
        <f t="shared" si="1"/>
        <v>1</v>
      </c>
    </row>
  </sheetData>
  <mergeCells count="4">
    <mergeCell ref="A1:E1"/>
    <mergeCell ref="A7:E8"/>
    <mergeCell ref="A2:D3"/>
    <mergeCell ref="A5:D5"/>
  </mergeCells>
  <pageMargins left="0.70866141732283472" right="0.70866141732283472" top="0.74803149606299213" bottom="0.74803149606299213" header="0.31496062992125984" footer="0.31496062992125984"/>
  <pageSetup paperSize="9" fitToWidth="0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EEF6-71A7-4C7A-B717-0EDE1EC673AF}">
  <sheetPr>
    <pageSetUpPr fitToPage="1"/>
  </sheetPr>
  <dimension ref="A1:H25"/>
  <sheetViews>
    <sheetView topLeftCell="A20" workbookViewId="0">
      <selection activeCell="E14" sqref="E14"/>
    </sheetView>
  </sheetViews>
  <sheetFormatPr defaultRowHeight="15" x14ac:dyDescent="0.25"/>
  <cols>
    <col min="1" max="1" width="9.42578125" customWidth="1"/>
    <col min="2" max="2" width="11.7109375" customWidth="1"/>
    <col min="4" max="4" width="42.28515625" customWidth="1"/>
    <col min="5" max="7" width="20.7109375" customWidth="1"/>
  </cols>
  <sheetData>
    <row r="1" spans="1:8" ht="15.75" x14ac:dyDescent="0.25">
      <c r="A1" s="230" t="s">
        <v>153</v>
      </c>
      <c r="B1" s="230"/>
      <c r="C1" s="230"/>
      <c r="D1" s="230"/>
      <c r="E1" s="230"/>
      <c r="F1" s="230"/>
      <c r="G1" s="230"/>
      <c r="H1" s="230"/>
    </row>
    <row r="3" spans="1:8" x14ac:dyDescent="0.25">
      <c r="A3" s="231" t="s">
        <v>0</v>
      </c>
      <c r="B3" s="231"/>
      <c r="C3" s="231"/>
      <c r="D3" s="231"/>
      <c r="E3" s="231"/>
      <c r="F3" s="231"/>
      <c r="G3" s="231"/>
      <c r="H3" s="231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x14ac:dyDescent="0.25">
      <c r="A5" s="231" t="s">
        <v>72</v>
      </c>
      <c r="B5" s="231"/>
      <c r="C5" s="231"/>
      <c r="D5" s="231"/>
      <c r="E5" s="231"/>
      <c r="F5" s="231"/>
      <c r="G5" s="231"/>
      <c r="H5" s="231"/>
    </row>
    <row r="7" spans="1:8" ht="35.25" customHeight="1" x14ac:dyDescent="0.25">
      <c r="A7" s="15" t="s">
        <v>73</v>
      </c>
      <c r="B7" s="15" t="s">
        <v>74</v>
      </c>
      <c r="C7" s="15"/>
      <c r="D7" s="15" t="s">
        <v>75</v>
      </c>
      <c r="E7" s="15" t="s">
        <v>130</v>
      </c>
      <c r="F7" s="15" t="s">
        <v>3</v>
      </c>
      <c r="G7" s="15" t="s">
        <v>150</v>
      </c>
    </row>
    <row r="8" spans="1:8" x14ac:dyDescent="0.25">
      <c r="A8" s="16"/>
      <c r="B8" s="16"/>
      <c r="C8" s="16"/>
      <c r="D8" s="16" t="s">
        <v>76</v>
      </c>
      <c r="E8" s="10">
        <v>0</v>
      </c>
      <c r="F8" s="10">
        <v>0</v>
      </c>
      <c r="G8" s="10">
        <v>0</v>
      </c>
    </row>
    <row r="9" spans="1:8" x14ac:dyDescent="0.25">
      <c r="A9" s="17">
        <v>84</v>
      </c>
      <c r="B9" s="17"/>
      <c r="C9" s="17"/>
      <c r="D9" s="17" t="s">
        <v>77</v>
      </c>
      <c r="E9" s="10">
        <v>0</v>
      </c>
      <c r="F9" s="10">
        <v>0</v>
      </c>
      <c r="G9" s="10">
        <v>0</v>
      </c>
    </row>
    <row r="10" spans="1:8" ht="26.25" x14ac:dyDescent="0.25">
      <c r="A10" s="17"/>
      <c r="B10" s="18" t="s">
        <v>78</v>
      </c>
      <c r="C10" s="19"/>
      <c r="D10" s="20" t="s">
        <v>79</v>
      </c>
      <c r="E10" s="10">
        <v>0</v>
      </c>
      <c r="F10" s="10">
        <v>0</v>
      </c>
      <c r="G10" s="10">
        <v>0</v>
      </c>
    </row>
    <row r="11" spans="1:8" ht="26.25" x14ac:dyDescent="0.25">
      <c r="A11" s="17"/>
      <c r="B11" s="19"/>
      <c r="C11" s="19">
        <v>8443</v>
      </c>
      <c r="D11" s="20" t="s">
        <v>80</v>
      </c>
      <c r="E11" s="10">
        <v>0</v>
      </c>
      <c r="F11" s="10">
        <v>0</v>
      </c>
      <c r="G11" s="10">
        <v>0</v>
      </c>
    </row>
    <row r="12" spans="1:8" ht="26.25" x14ac:dyDescent="0.25">
      <c r="A12" s="17"/>
      <c r="B12" s="19"/>
      <c r="C12" s="19">
        <v>8444</v>
      </c>
      <c r="D12" s="20" t="s">
        <v>81</v>
      </c>
      <c r="E12" s="10">
        <v>0</v>
      </c>
      <c r="F12" s="10">
        <v>0</v>
      </c>
      <c r="G12" s="10">
        <v>0</v>
      </c>
    </row>
    <row r="13" spans="1:8" ht="26.25" x14ac:dyDescent="0.25">
      <c r="A13" s="17"/>
      <c r="B13" s="19"/>
      <c r="C13" s="19">
        <v>8445</v>
      </c>
      <c r="D13" s="20" t="s">
        <v>82</v>
      </c>
      <c r="E13" s="10">
        <v>0</v>
      </c>
      <c r="F13" s="10">
        <v>0</v>
      </c>
      <c r="G13" s="10">
        <v>0</v>
      </c>
    </row>
    <row r="14" spans="1:8" ht="26.25" x14ac:dyDescent="0.25">
      <c r="A14" s="17"/>
      <c r="B14" s="19"/>
      <c r="C14" s="19">
        <v>8446</v>
      </c>
      <c r="D14" s="20" t="s">
        <v>83</v>
      </c>
      <c r="E14" s="10">
        <v>0</v>
      </c>
      <c r="F14" s="10">
        <v>0</v>
      </c>
      <c r="G14" s="10">
        <v>0</v>
      </c>
    </row>
    <row r="15" spans="1:8" ht="26.25" x14ac:dyDescent="0.25">
      <c r="A15" s="17"/>
      <c r="B15" s="19"/>
      <c r="C15" s="19">
        <v>8447</v>
      </c>
      <c r="D15" s="20" t="s">
        <v>84</v>
      </c>
      <c r="E15" s="10">
        <v>0</v>
      </c>
      <c r="F15" s="10">
        <v>0</v>
      </c>
      <c r="G15" s="10">
        <v>0</v>
      </c>
    </row>
    <row r="16" spans="1:8" ht="26.25" x14ac:dyDescent="0.25">
      <c r="A16" s="17"/>
      <c r="B16" s="19"/>
      <c r="C16" s="19">
        <v>8448</v>
      </c>
      <c r="D16" s="20" t="s">
        <v>85</v>
      </c>
      <c r="E16" s="10">
        <v>0</v>
      </c>
      <c r="F16" s="10">
        <v>0</v>
      </c>
      <c r="G16" s="10">
        <v>0</v>
      </c>
    </row>
    <row r="17" spans="1:7" ht="25.5" x14ac:dyDescent="0.25">
      <c r="A17" s="21"/>
      <c r="B17" s="21"/>
      <c r="C17" s="21"/>
      <c r="D17" s="22" t="s">
        <v>86</v>
      </c>
      <c r="E17" s="10">
        <v>0</v>
      </c>
      <c r="F17" s="10">
        <v>0</v>
      </c>
      <c r="G17" s="10">
        <v>0</v>
      </c>
    </row>
    <row r="18" spans="1:7" ht="45" x14ac:dyDescent="0.25">
      <c r="A18" s="23">
        <v>54</v>
      </c>
      <c r="B18" s="23"/>
      <c r="C18" s="23"/>
      <c r="D18" s="11" t="s">
        <v>87</v>
      </c>
      <c r="E18" s="10">
        <v>0</v>
      </c>
      <c r="F18" s="10">
        <v>0</v>
      </c>
      <c r="G18" s="10">
        <v>0</v>
      </c>
    </row>
    <row r="19" spans="1:7" ht="39" x14ac:dyDescent="0.25">
      <c r="A19" s="23"/>
      <c r="B19" s="23">
        <v>544</v>
      </c>
      <c r="C19" s="23"/>
      <c r="D19" s="24" t="s">
        <v>88</v>
      </c>
      <c r="E19" s="10">
        <v>0</v>
      </c>
      <c r="F19" s="10">
        <v>0</v>
      </c>
      <c r="G19" s="10">
        <v>0</v>
      </c>
    </row>
    <row r="20" spans="1:7" ht="26.25" x14ac:dyDescent="0.25">
      <c r="A20" s="23"/>
      <c r="B20" s="23"/>
      <c r="C20" s="25" t="s">
        <v>89</v>
      </c>
      <c r="D20" s="24" t="s">
        <v>90</v>
      </c>
      <c r="E20" s="10">
        <v>0</v>
      </c>
      <c r="F20" s="10">
        <v>0</v>
      </c>
      <c r="G20" s="10">
        <v>0</v>
      </c>
    </row>
    <row r="21" spans="1:7" ht="26.25" x14ac:dyDescent="0.25">
      <c r="A21" s="17"/>
      <c r="B21" s="17"/>
      <c r="C21" s="25" t="s">
        <v>91</v>
      </c>
      <c r="D21" s="24" t="s">
        <v>92</v>
      </c>
      <c r="E21" s="10">
        <v>0</v>
      </c>
      <c r="F21" s="10">
        <v>0</v>
      </c>
      <c r="G21" s="10">
        <v>0</v>
      </c>
    </row>
    <row r="22" spans="1:7" ht="39" x14ac:dyDescent="0.25">
      <c r="A22" s="23"/>
      <c r="B22" s="23"/>
      <c r="C22" s="25" t="s">
        <v>93</v>
      </c>
      <c r="D22" s="24" t="s">
        <v>94</v>
      </c>
      <c r="E22" s="10">
        <v>0</v>
      </c>
      <c r="F22" s="10">
        <v>0</v>
      </c>
      <c r="G22" s="10">
        <v>0</v>
      </c>
    </row>
    <row r="23" spans="1:7" ht="26.25" x14ac:dyDescent="0.25">
      <c r="A23" s="10"/>
      <c r="B23" s="10"/>
      <c r="C23" s="25" t="s">
        <v>95</v>
      </c>
      <c r="D23" s="24" t="s">
        <v>96</v>
      </c>
      <c r="E23" s="10">
        <v>0</v>
      </c>
      <c r="F23" s="10">
        <v>0</v>
      </c>
      <c r="G23" s="10">
        <v>0</v>
      </c>
    </row>
    <row r="24" spans="1:7" ht="26.25" x14ac:dyDescent="0.25">
      <c r="A24" s="10"/>
      <c r="B24" s="10"/>
      <c r="C24" s="25" t="s">
        <v>97</v>
      </c>
      <c r="D24" s="24" t="s">
        <v>98</v>
      </c>
      <c r="E24" s="10">
        <v>0</v>
      </c>
      <c r="F24" s="10">
        <v>0</v>
      </c>
      <c r="G24" s="10">
        <v>0</v>
      </c>
    </row>
    <row r="25" spans="1:7" ht="26.25" x14ac:dyDescent="0.25">
      <c r="A25" s="10"/>
      <c r="B25" s="10"/>
      <c r="C25" s="25" t="s">
        <v>99</v>
      </c>
      <c r="D25" s="24" t="s">
        <v>100</v>
      </c>
      <c r="E25" s="10">
        <v>0</v>
      </c>
      <c r="F25" s="10">
        <v>0</v>
      </c>
      <c r="G25" s="10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25A6-8419-4B03-9350-22D25F302792}">
  <sheetPr>
    <pageSetUpPr fitToPage="1"/>
  </sheetPr>
  <dimension ref="A1:H13"/>
  <sheetViews>
    <sheetView workbookViewId="0">
      <selection activeCell="G14" sqref="G14"/>
    </sheetView>
  </sheetViews>
  <sheetFormatPr defaultRowHeight="15" x14ac:dyDescent="0.25"/>
  <cols>
    <col min="4" max="4" width="36.7109375" customWidth="1"/>
    <col min="5" max="7" width="20.7109375" customWidth="1"/>
  </cols>
  <sheetData>
    <row r="1" spans="1:8" ht="15.75" x14ac:dyDescent="0.25">
      <c r="A1" s="230" t="s">
        <v>153</v>
      </c>
      <c r="B1" s="230"/>
      <c r="C1" s="230"/>
      <c r="D1" s="230"/>
      <c r="E1" s="230"/>
      <c r="F1" s="230"/>
      <c r="G1" s="230"/>
      <c r="H1" s="230"/>
    </row>
    <row r="3" spans="1:8" x14ac:dyDescent="0.25">
      <c r="A3" s="231" t="s">
        <v>0</v>
      </c>
      <c r="B3" s="231"/>
      <c r="C3" s="231"/>
      <c r="D3" s="231"/>
      <c r="E3" s="231"/>
      <c r="F3" s="231"/>
      <c r="G3" s="231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x14ac:dyDescent="0.25">
      <c r="A5" s="231" t="s">
        <v>102</v>
      </c>
      <c r="B5" s="231"/>
      <c r="C5" s="231"/>
      <c r="D5" s="231"/>
      <c r="E5" s="231"/>
      <c r="F5" s="231"/>
      <c r="G5" s="231"/>
      <c r="H5" s="32"/>
    </row>
    <row r="7" spans="1:8" ht="26.25" customHeight="1" x14ac:dyDescent="0.25">
      <c r="A7" s="26" t="s">
        <v>103</v>
      </c>
      <c r="B7" s="15" t="s">
        <v>104</v>
      </c>
      <c r="C7" s="15" t="s">
        <v>105</v>
      </c>
      <c r="D7" s="15" t="s">
        <v>75</v>
      </c>
      <c r="E7" s="15" t="s">
        <v>130</v>
      </c>
      <c r="F7" s="15" t="s">
        <v>3</v>
      </c>
      <c r="G7" s="15" t="s">
        <v>150</v>
      </c>
    </row>
    <row r="8" spans="1:8" ht="25.5" x14ac:dyDescent="0.25">
      <c r="A8" s="16">
        <v>8</v>
      </c>
      <c r="B8" s="16"/>
      <c r="C8" s="16"/>
      <c r="D8" s="16" t="s">
        <v>76</v>
      </c>
      <c r="E8" s="10">
        <v>0</v>
      </c>
      <c r="F8" s="10">
        <v>0</v>
      </c>
      <c r="G8" s="10">
        <v>0</v>
      </c>
    </row>
    <row r="9" spans="1:8" x14ac:dyDescent="0.25">
      <c r="A9" s="16"/>
      <c r="B9" s="17">
        <v>84</v>
      </c>
      <c r="C9" s="17"/>
      <c r="D9" s="17" t="s">
        <v>77</v>
      </c>
      <c r="E9" s="10">
        <v>0</v>
      </c>
      <c r="F9" s="10">
        <v>0</v>
      </c>
      <c r="G9" s="10">
        <v>0</v>
      </c>
    </row>
    <row r="10" spans="1:8" x14ac:dyDescent="0.25">
      <c r="A10" s="27"/>
      <c r="B10" s="27"/>
      <c r="C10" s="28">
        <v>8</v>
      </c>
      <c r="D10" s="29" t="s">
        <v>106</v>
      </c>
      <c r="E10" s="10">
        <v>0</v>
      </c>
      <c r="F10" s="10">
        <v>0</v>
      </c>
      <c r="G10" s="10">
        <v>0</v>
      </c>
    </row>
    <row r="11" spans="1:8" ht="25.5" x14ac:dyDescent="0.25">
      <c r="A11" s="21">
        <v>5</v>
      </c>
      <c r="B11" s="21"/>
      <c r="C11" s="21"/>
      <c r="D11" s="22" t="s">
        <v>86</v>
      </c>
      <c r="E11" s="10">
        <v>0</v>
      </c>
      <c r="F11" s="10">
        <v>0</v>
      </c>
      <c r="G11" s="10">
        <v>0</v>
      </c>
    </row>
    <row r="12" spans="1:8" ht="25.5" x14ac:dyDescent="0.25">
      <c r="A12" s="17"/>
      <c r="B12" s="17">
        <v>54</v>
      </c>
      <c r="C12" s="17"/>
      <c r="D12" s="30" t="s">
        <v>107</v>
      </c>
      <c r="E12" s="10">
        <v>0</v>
      </c>
      <c r="F12" s="10">
        <v>0</v>
      </c>
      <c r="G12" s="10">
        <v>0</v>
      </c>
    </row>
    <row r="13" spans="1:8" x14ac:dyDescent="0.25">
      <c r="A13" s="17"/>
      <c r="B13" s="17"/>
      <c r="C13" s="28">
        <v>8</v>
      </c>
      <c r="D13" s="31" t="s">
        <v>106</v>
      </c>
      <c r="E13" s="10">
        <v>0</v>
      </c>
      <c r="F13" s="10">
        <v>0</v>
      </c>
      <c r="G13" s="10">
        <v>0</v>
      </c>
    </row>
  </sheetData>
  <mergeCells count="3">
    <mergeCell ref="A1:H1"/>
    <mergeCell ref="A5:G5"/>
    <mergeCell ref="A3:G3"/>
  </mergeCells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FC39-5077-4753-B9A3-11FBF3FE14FF}">
  <sheetPr>
    <pageSetUpPr fitToPage="1"/>
  </sheetPr>
  <dimension ref="A1:I168"/>
  <sheetViews>
    <sheetView tabSelected="1" topLeftCell="A3" workbookViewId="0">
      <selection activeCell="C9" sqref="C9"/>
    </sheetView>
  </sheetViews>
  <sheetFormatPr defaultRowHeight="15" x14ac:dyDescent="0.25"/>
  <cols>
    <col min="1" max="1" width="45.85546875" customWidth="1"/>
    <col min="2" max="5" width="20.7109375" customWidth="1"/>
  </cols>
  <sheetData>
    <row r="1" spans="1:9" ht="15.75" x14ac:dyDescent="0.25">
      <c r="A1" s="230" t="s">
        <v>153</v>
      </c>
      <c r="B1" s="230"/>
      <c r="C1" s="230"/>
      <c r="D1" s="230"/>
      <c r="E1" s="230"/>
      <c r="F1" s="36"/>
      <c r="G1" s="36"/>
      <c r="H1" s="36"/>
      <c r="I1" s="36"/>
    </row>
    <row r="3" spans="1:9" x14ac:dyDescent="0.25">
      <c r="A3" s="233" t="s">
        <v>101</v>
      </c>
      <c r="B3" s="233"/>
      <c r="C3" s="233"/>
      <c r="D3" s="233"/>
      <c r="E3" s="233"/>
      <c r="F3" s="233"/>
      <c r="G3" s="233"/>
    </row>
    <row r="4" spans="1:9" ht="15.75" thickBot="1" x14ac:dyDescent="0.3"/>
    <row r="5" spans="1:9" ht="31.5" customHeight="1" thickBot="1" x14ac:dyDescent="0.3">
      <c r="A5" s="117" t="s">
        <v>2</v>
      </c>
      <c r="B5" s="118" t="s">
        <v>132</v>
      </c>
      <c r="C5" s="118" t="s">
        <v>45</v>
      </c>
      <c r="D5" s="118" t="s">
        <v>133</v>
      </c>
      <c r="E5" s="119" t="s">
        <v>134</v>
      </c>
    </row>
    <row r="6" spans="1:9" ht="15.75" thickBot="1" x14ac:dyDescent="0.3">
      <c r="A6" s="169" t="s">
        <v>23</v>
      </c>
      <c r="B6" s="170">
        <v>1619000</v>
      </c>
      <c r="C6" s="171">
        <f t="shared" ref="C6:C13" si="0">D6-B6</f>
        <v>47799</v>
      </c>
      <c r="D6" s="170">
        <v>1666799</v>
      </c>
      <c r="E6" s="172">
        <f>D6/B6</f>
        <v>1.0295237801111798</v>
      </c>
    </row>
    <row r="7" spans="1:9" ht="27" thickBot="1" x14ac:dyDescent="0.3">
      <c r="A7" s="173" t="s">
        <v>24</v>
      </c>
      <c r="B7" s="132">
        <f>B8</f>
        <v>1619000</v>
      </c>
      <c r="C7" s="132">
        <f t="shared" si="0"/>
        <v>47799</v>
      </c>
      <c r="D7" s="132">
        <v>1666799</v>
      </c>
      <c r="E7" s="175">
        <f t="shared" ref="E7:E66" si="1">D7/B7</f>
        <v>1.0295237801111798</v>
      </c>
    </row>
    <row r="8" spans="1:9" ht="27" thickBot="1" x14ac:dyDescent="0.3">
      <c r="A8" s="176" t="s">
        <v>25</v>
      </c>
      <c r="B8" s="177">
        <v>1619000</v>
      </c>
      <c r="C8" s="178">
        <f t="shared" si="0"/>
        <v>47799</v>
      </c>
      <c r="D8" s="177">
        <v>1666799</v>
      </c>
      <c r="E8" s="179">
        <f t="shared" si="1"/>
        <v>1.0295237801111798</v>
      </c>
    </row>
    <row r="9" spans="1:9" ht="15.75" thickBot="1" x14ac:dyDescent="0.3">
      <c r="A9" s="173" t="s">
        <v>108</v>
      </c>
      <c r="B9" s="184">
        <v>122200</v>
      </c>
      <c r="C9" s="174">
        <f t="shared" si="0"/>
        <v>8620</v>
      </c>
      <c r="D9" s="184">
        <v>130820</v>
      </c>
      <c r="E9" s="175">
        <f t="shared" si="1"/>
        <v>1.0705400981996727</v>
      </c>
    </row>
    <row r="10" spans="1:9" ht="27" thickBot="1" x14ac:dyDescent="0.3">
      <c r="A10" s="180" t="s">
        <v>109</v>
      </c>
      <c r="B10" s="181">
        <v>28200</v>
      </c>
      <c r="C10" s="182">
        <f t="shared" si="0"/>
        <v>-1380</v>
      </c>
      <c r="D10" s="181">
        <v>26820</v>
      </c>
      <c r="E10" s="183">
        <f t="shared" si="1"/>
        <v>0.95106382978723403</v>
      </c>
    </row>
    <row r="11" spans="1:9" x14ac:dyDescent="0.25">
      <c r="A11" s="158" t="s">
        <v>70</v>
      </c>
      <c r="B11" s="159">
        <v>28200</v>
      </c>
      <c r="C11" s="160">
        <f t="shared" si="0"/>
        <v>-1380</v>
      </c>
      <c r="D11" s="159">
        <v>26820</v>
      </c>
      <c r="E11" s="185">
        <f t="shared" si="1"/>
        <v>0.95106382978723403</v>
      </c>
    </row>
    <row r="12" spans="1:9" ht="26.25" x14ac:dyDescent="0.25">
      <c r="A12" s="156" t="s">
        <v>143</v>
      </c>
      <c r="B12" s="51">
        <v>28200</v>
      </c>
      <c r="C12" s="42">
        <f t="shared" si="0"/>
        <v>-1380</v>
      </c>
      <c r="D12" s="51">
        <v>26820</v>
      </c>
      <c r="E12" s="142">
        <f t="shared" si="1"/>
        <v>0.95106382978723403</v>
      </c>
    </row>
    <row r="13" spans="1:9" x14ac:dyDescent="0.25">
      <c r="A13" s="153" t="s">
        <v>7</v>
      </c>
      <c r="B13" s="51">
        <v>28200</v>
      </c>
      <c r="C13" s="42">
        <f t="shared" si="0"/>
        <v>-1380</v>
      </c>
      <c r="D13" s="51">
        <v>26820</v>
      </c>
      <c r="E13" s="142">
        <f t="shared" si="1"/>
        <v>0.95106382978723403</v>
      </c>
    </row>
    <row r="14" spans="1:9" x14ac:dyDescent="0.25">
      <c r="A14" s="141" t="s">
        <v>30</v>
      </c>
      <c r="B14" s="51">
        <v>28200</v>
      </c>
      <c r="C14" s="42">
        <f t="shared" ref="C14:C18" si="2">D14-B14</f>
        <v>-1380</v>
      </c>
      <c r="D14" s="51">
        <v>26820</v>
      </c>
      <c r="E14" s="142">
        <f t="shared" si="1"/>
        <v>0.95106382978723403</v>
      </c>
    </row>
    <row r="15" spans="1:9" x14ac:dyDescent="0.25">
      <c r="A15" s="141" t="s">
        <v>31</v>
      </c>
      <c r="B15" s="51">
        <v>4500</v>
      </c>
      <c r="C15" s="42">
        <f t="shared" si="2"/>
        <v>0</v>
      </c>
      <c r="D15" s="51">
        <v>4500</v>
      </c>
      <c r="E15" s="142">
        <f t="shared" si="1"/>
        <v>1</v>
      </c>
    </row>
    <row r="16" spans="1:9" x14ac:dyDescent="0.25">
      <c r="A16" s="141" t="s">
        <v>32</v>
      </c>
      <c r="B16" s="51">
        <v>9000</v>
      </c>
      <c r="C16" s="42">
        <f t="shared" si="2"/>
        <v>-3180</v>
      </c>
      <c r="D16" s="51">
        <v>5820</v>
      </c>
      <c r="E16" s="142">
        <f t="shared" si="1"/>
        <v>0.64666666666666661</v>
      </c>
    </row>
    <row r="17" spans="1:5" x14ac:dyDescent="0.25">
      <c r="A17" s="141" t="s">
        <v>33</v>
      </c>
      <c r="B17" s="51">
        <v>12700</v>
      </c>
      <c r="C17" s="42">
        <f t="shared" si="2"/>
        <v>1800</v>
      </c>
      <c r="D17" s="51">
        <v>14500</v>
      </c>
      <c r="E17" s="142">
        <f t="shared" si="1"/>
        <v>1.1417322834645669</v>
      </c>
    </row>
    <row r="18" spans="1:5" ht="15.75" thickBot="1" x14ac:dyDescent="0.3">
      <c r="A18" s="186" t="s">
        <v>35</v>
      </c>
      <c r="B18" s="187">
        <v>2000</v>
      </c>
      <c r="C18" s="188">
        <f t="shared" si="2"/>
        <v>0</v>
      </c>
      <c r="D18" s="187">
        <v>2000</v>
      </c>
      <c r="E18" s="189">
        <f t="shared" si="1"/>
        <v>1</v>
      </c>
    </row>
    <row r="19" spans="1:5" ht="27" thickBot="1" x14ac:dyDescent="0.3">
      <c r="A19" s="173" t="s">
        <v>110</v>
      </c>
      <c r="B19" s="184">
        <v>89000</v>
      </c>
      <c r="C19" s="174">
        <f>D19-B19</f>
        <v>0</v>
      </c>
      <c r="D19" s="184">
        <v>89000</v>
      </c>
      <c r="E19" s="175">
        <f t="shared" si="1"/>
        <v>1</v>
      </c>
    </row>
    <row r="20" spans="1:5" x14ac:dyDescent="0.25">
      <c r="A20" s="158" t="s">
        <v>70</v>
      </c>
      <c r="B20" s="159">
        <v>89000</v>
      </c>
      <c r="C20" s="160">
        <f>D20-B20</f>
        <v>0</v>
      </c>
      <c r="D20" s="159">
        <v>89000</v>
      </c>
      <c r="E20" s="185">
        <f t="shared" si="1"/>
        <v>1</v>
      </c>
    </row>
    <row r="21" spans="1:5" ht="26.25" x14ac:dyDescent="0.25">
      <c r="A21" s="156" t="s">
        <v>143</v>
      </c>
      <c r="B21" s="51">
        <v>89000</v>
      </c>
      <c r="C21" s="42">
        <f>D21-B21</f>
        <v>0</v>
      </c>
      <c r="D21" s="51">
        <v>89000</v>
      </c>
      <c r="E21" s="142">
        <f t="shared" si="1"/>
        <v>1</v>
      </c>
    </row>
    <row r="22" spans="1:5" x14ac:dyDescent="0.25">
      <c r="A22" s="153" t="s">
        <v>7</v>
      </c>
      <c r="B22" s="51">
        <v>89000</v>
      </c>
      <c r="C22" s="42">
        <f>D22-B22</f>
        <v>0</v>
      </c>
      <c r="D22" s="51">
        <v>89000</v>
      </c>
      <c r="E22" s="142">
        <f t="shared" si="1"/>
        <v>1</v>
      </c>
    </row>
    <row r="23" spans="1:5" x14ac:dyDescent="0.25">
      <c r="A23" s="141" t="s">
        <v>30</v>
      </c>
      <c r="B23" s="51">
        <v>89000</v>
      </c>
      <c r="C23" s="42">
        <f t="shared" ref="C23:C26" si="3">D23-B23</f>
        <v>0</v>
      </c>
      <c r="D23" s="51">
        <v>89000</v>
      </c>
      <c r="E23" s="142">
        <f t="shared" si="1"/>
        <v>1</v>
      </c>
    </row>
    <row r="24" spans="1:5" x14ac:dyDescent="0.25">
      <c r="A24" s="141" t="s">
        <v>31</v>
      </c>
      <c r="B24" s="51">
        <v>26000</v>
      </c>
      <c r="C24" s="42">
        <f t="shared" si="3"/>
        <v>0</v>
      </c>
      <c r="D24" s="51">
        <v>26000</v>
      </c>
      <c r="E24" s="142">
        <f t="shared" si="1"/>
        <v>1</v>
      </c>
    </row>
    <row r="25" spans="1:5" x14ac:dyDescent="0.25">
      <c r="A25" s="141" t="s">
        <v>32</v>
      </c>
      <c r="B25" s="51">
        <v>48000</v>
      </c>
      <c r="C25" s="42">
        <f t="shared" si="3"/>
        <v>0</v>
      </c>
      <c r="D25" s="51">
        <v>48000</v>
      </c>
      <c r="E25" s="142">
        <f t="shared" si="1"/>
        <v>1</v>
      </c>
    </row>
    <row r="26" spans="1:5" ht="15.75" thickBot="1" x14ac:dyDescent="0.3">
      <c r="A26" s="186" t="s">
        <v>33</v>
      </c>
      <c r="B26" s="187">
        <v>15000</v>
      </c>
      <c r="C26" s="188">
        <f t="shared" si="3"/>
        <v>0</v>
      </c>
      <c r="D26" s="187">
        <v>15000</v>
      </c>
      <c r="E26" s="189">
        <f t="shared" si="1"/>
        <v>1</v>
      </c>
    </row>
    <row r="27" spans="1:5" ht="15.75" thickBot="1" x14ac:dyDescent="0.3">
      <c r="A27" s="173" t="s">
        <v>111</v>
      </c>
      <c r="B27" s="184">
        <v>5000</v>
      </c>
      <c r="C27" s="174">
        <f>D27-B27</f>
        <v>0</v>
      </c>
      <c r="D27" s="184">
        <v>5000</v>
      </c>
      <c r="E27" s="175">
        <f t="shared" si="1"/>
        <v>1</v>
      </c>
    </row>
    <row r="28" spans="1:5" x14ac:dyDescent="0.25">
      <c r="A28" s="158" t="s">
        <v>70</v>
      </c>
      <c r="B28" s="159">
        <v>5000</v>
      </c>
      <c r="C28" s="160">
        <v>0</v>
      </c>
      <c r="D28" s="159">
        <v>5000</v>
      </c>
      <c r="E28" s="185">
        <f t="shared" si="1"/>
        <v>1</v>
      </c>
    </row>
    <row r="29" spans="1:5" ht="26.25" x14ac:dyDescent="0.25">
      <c r="A29" s="156" t="s">
        <v>143</v>
      </c>
      <c r="B29" s="51">
        <v>5000</v>
      </c>
      <c r="C29" s="42">
        <v>0</v>
      </c>
      <c r="D29" s="51">
        <v>5000</v>
      </c>
      <c r="E29" s="142">
        <f t="shared" si="1"/>
        <v>1</v>
      </c>
    </row>
    <row r="30" spans="1:5" x14ac:dyDescent="0.25">
      <c r="A30" s="153" t="s">
        <v>7</v>
      </c>
      <c r="B30" s="51">
        <v>5000</v>
      </c>
      <c r="C30" s="42">
        <v>0</v>
      </c>
      <c r="D30" s="51">
        <v>5000</v>
      </c>
      <c r="E30" s="142">
        <f t="shared" si="1"/>
        <v>1</v>
      </c>
    </row>
    <row r="31" spans="1:5" x14ac:dyDescent="0.25">
      <c r="A31" s="141" t="s">
        <v>30</v>
      </c>
      <c r="B31" s="51">
        <v>5000</v>
      </c>
      <c r="C31" s="42">
        <v>0</v>
      </c>
      <c r="D31" s="51">
        <v>5000</v>
      </c>
      <c r="E31" s="142">
        <f t="shared" si="1"/>
        <v>1</v>
      </c>
    </row>
    <row r="32" spans="1:5" ht="15.75" thickBot="1" x14ac:dyDescent="0.3">
      <c r="A32" s="186" t="s">
        <v>33</v>
      </c>
      <c r="B32" s="187">
        <v>5000</v>
      </c>
      <c r="C32" s="188">
        <v>0</v>
      </c>
      <c r="D32" s="187">
        <v>5000</v>
      </c>
      <c r="E32" s="189">
        <f t="shared" si="1"/>
        <v>1</v>
      </c>
    </row>
    <row r="33" spans="1:5" ht="15.75" thickBot="1" x14ac:dyDescent="0.3">
      <c r="A33" s="207" t="s">
        <v>158</v>
      </c>
      <c r="B33" s="208">
        <v>0</v>
      </c>
      <c r="C33" s="209">
        <v>0</v>
      </c>
      <c r="D33" s="208">
        <v>10000</v>
      </c>
      <c r="E33" s="210"/>
    </row>
    <row r="34" spans="1:5" x14ac:dyDescent="0.25">
      <c r="A34" s="211" t="s">
        <v>70</v>
      </c>
      <c r="B34" s="212">
        <v>0</v>
      </c>
      <c r="C34" s="213">
        <v>0</v>
      </c>
      <c r="D34" s="212">
        <v>10000</v>
      </c>
      <c r="E34" s="214"/>
    </row>
    <row r="35" spans="1:5" ht="26.25" x14ac:dyDescent="0.25">
      <c r="A35" s="215" t="s">
        <v>143</v>
      </c>
      <c r="B35" s="205">
        <v>0</v>
      </c>
      <c r="C35" s="206">
        <v>0</v>
      </c>
      <c r="D35" s="205">
        <v>10000</v>
      </c>
      <c r="E35" s="216"/>
    </row>
    <row r="36" spans="1:5" ht="15.75" thickBot="1" x14ac:dyDescent="0.3">
      <c r="A36" s="217" t="s">
        <v>159</v>
      </c>
      <c r="B36" s="218">
        <v>0</v>
      </c>
      <c r="C36" s="219">
        <v>0</v>
      </c>
      <c r="D36" s="218">
        <v>10000</v>
      </c>
      <c r="E36" s="220"/>
    </row>
    <row r="37" spans="1:5" ht="26.25" x14ac:dyDescent="0.25">
      <c r="A37" s="162" t="s">
        <v>112</v>
      </c>
      <c r="B37" s="163">
        <v>45000</v>
      </c>
      <c r="C37" s="164">
        <f>D37-B37</f>
        <v>17000</v>
      </c>
      <c r="D37" s="163">
        <v>62000</v>
      </c>
      <c r="E37" s="165">
        <f t="shared" si="1"/>
        <v>1.3777777777777778</v>
      </c>
    </row>
    <row r="38" spans="1:5" ht="27" thickBot="1" x14ac:dyDescent="0.3">
      <c r="A38" s="166" t="s">
        <v>113</v>
      </c>
      <c r="B38" s="167">
        <v>45000</v>
      </c>
      <c r="C38" s="168">
        <f>D38-B38</f>
        <v>17000</v>
      </c>
      <c r="D38" s="167">
        <v>62000</v>
      </c>
      <c r="E38" s="155">
        <f t="shared" si="1"/>
        <v>1.3777777777777778</v>
      </c>
    </row>
    <row r="39" spans="1:5" x14ac:dyDescent="0.25">
      <c r="A39" s="158" t="s">
        <v>71</v>
      </c>
      <c r="B39" s="159">
        <v>45000</v>
      </c>
      <c r="C39" s="160">
        <f>D39-B39</f>
        <v>17000</v>
      </c>
      <c r="D39" s="159">
        <v>62000</v>
      </c>
      <c r="E39" s="185">
        <f t="shared" si="1"/>
        <v>1.3777777777777778</v>
      </c>
    </row>
    <row r="40" spans="1:5" x14ac:dyDescent="0.25">
      <c r="A40" s="156" t="s">
        <v>151</v>
      </c>
      <c r="B40" s="51">
        <v>45000</v>
      </c>
      <c r="C40" s="42">
        <f>D40-B40</f>
        <v>17000</v>
      </c>
      <c r="D40" s="51">
        <v>62000</v>
      </c>
      <c r="E40" s="142">
        <f t="shared" si="1"/>
        <v>1.3777777777777778</v>
      </c>
    </row>
    <row r="41" spans="1:5" x14ac:dyDescent="0.25">
      <c r="A41" s="141" t="s">
        <v>7</v>
      </c>
      <c r="B41" s="51">
        <v>39800</v>
      </c>
      <c r="C41" s="42">
        <f>D41-B41</f>
        <v>14000</v>
      </c>
      <c r="D41" s="51">
        <v>53800</v>
      </c>
      <c r="E41" s="142">
        <f t="shared" si="1"/>
        <v>1.3517587939698492</v>
      </c>
    </row>
    <row r="42" spans="1:5" x14ac:dyDescent="0.25">
      <c r="A42" s="141" t="s">
        <v>26</v>
      </c>
      <c r="B42" s="51">
        <v>6000</v>
      </c>
      <c r="C42" s="42">
        <f t="shared" ref="C42:C59" si="4">D42-B42</f>
        <v>6650</v>
      </c>
      <c r="D42" s="51">
        <v>12650</v>
      </c>
      <c r="E42" s="142">
        <f t="shared" si="1"/>
        <v>2.1083333333333334</v>
      </c>
    </row>
    <row r="43" spans="1:5" x14ac:dyDescent="0.25">
      <c r="A43" s="141" t="s">
        <v>27</v>
      </c>
      <c r="B43" s="51">
        <v>4000</v>
      </c>
      <c r="C43" s="42">
        <f t="shared" si="4"/>
        <v>6000</v>
      </c>
      <c r="D43" s="51">
        <v>10000</v>
      </c>
      <c r="E43" s="142">
        <f t="shared" si="1"/>
        <v>2.5</v>
      </c>
    </row>
    <row r="44" spans="1:5" x14ac:dyDescent="0.25">
      <c r="A44" s="141" t="s">
        <v>28</v>
      </c>
      <c r="B44" s="51">
        <v>1000</v>
      </c>
      <c r="C44" s="42">
        <f t="shared" si="4"/>
        <v>0</v>
      </c>
      <c r="D44" s="51">
        <v>1000</v>
      </c>
      <c r="E44" s="142">
        <f t="shared" si="1"/>
        <v>1</v>
      </c>
    </row>
    <row r="45" spans="1:5" x14ac:dyDescent="0.25">
      <c r="A45" s="141" t="s">
        <v>29</v>
      </c>
      <c r="B45" s="51">
        <v>1000</v>
      </c>
      <c r="C45" s="42">
        <f t="shared" si="4"/>
        <v>650</v>
      </c>
      <c r="D45" s="51">
        <v>1650</v>
      </c>
      <c r="E45" s="142">
        <f t="shared" si="1"/>
        <v>1.65</v>
      </c>
    </row>
    <row r="46" spans="1:5" x14ac:dyDescent="0.25">
      <c r="A46" s="141" t="s">
        <v>30</v>
      </c>
      <c r="B46" s="51">
        <v>33700</v>
      </c>
      <c r="C46" s="42">
        <f t="shared" si="4"/>
        <v>7300</v>
      </c>
      <c r="D46" s="51">
        <v>41000</v>
      </c>
      <c r="E46" s="142">
        <f t="shared" si="1"/>
        <v>1.2166172106824926</v>
      </c>
    </row>
    <row r="47" spans="1:5" x14ac:dyDescent="0.25">
      <c r="A47" s="141" t="s">
        <v>31</v>
      </c>
      <c r="B47" s="51">
        <v>8000</v>
      </c>
      <c r="C47" s="42">
        <f t="shared" si="4"/>
        <v>0</v>
      </c>
      <c r="D47" s="51">
        <v>8000</v>
      </c>
      <c r="E47" s="142">
        <f t="shared" si="1"/>
        <v>1</v>
      </c>
    </row>
    <row r="48" spans="1:5" x14ac:dyDescent="0.25">
      <c r="A48" s="141" t="s">
        <v>32</v>
      </c>
      <c r="B48" s="51">
        <v>7000</v>
      </c>
      <c r="C48" s="42">
        <f t="shared" si="4"/>
        <v>-1000</v>
      </c>
      <c r="D48" s="51">
        <v>6000</v>
      </c>
      <c r="E48" s="142">
        <f t="shared" si="1"/>
        <v>0.8571428571428571</v>
      </c>
    </row>
    <row r="49" spans="1:5" x14ac:dyDescent="0.25">
      <c r="A49" s="141" t="s">
        <v>33</v>
      </c>
      <c r="B49" s="51">
        <v>15700</v>
      </c>
      <c r="C49" s="42">
        <f t="shared" si="4"/>
        <v>4300</v>
      </c>
      <c r="D49" s="51">
        <v>20000</v>
      </c>
      <c r="E49" s="142">
        <f t="shared" si="1"/>
        <v>1.2738853503184713</v>
      </c>
    </row>
    <row r="50" spans="1:5" ht="26.25" x14ac:dyDescent="0.25">
      <c r="A50" s="141" t="s">
        <v>34</v>
      </c>
      <c r="B50" s="51">
        <v>2000</v>
      </c>
      <c r="C50" s="42">
        <f t="shared" si="4"/>
        <v>2000</v>
      </c>
      <c r="D50" s="51">
        <v>4000</v>
      </c>
      <c r="E50" s="142">
        <f t="shared" si="1"/>
        <v>2</v>
      </c>
    </row>
    <row r="51" spans="1:5" x14ac:dyDescent="0.25">
      <c r="A51" s="141" t="s">
        <v>35</v>
      </c>
      <c r="B51" s="51">
        <v>1000</v>
      </c>
      <c r="C51" s="42">
        <f t="shared" si="4"/>
        <v>2000</v>
      </c>
      <c r="D51" s="51">
        <v>3000</v>
      </c>
      <c r="E51" s="142">
        <f t="shared" si="1"/>
        <v>3</v>
      </c>
    </row>
    <row r="52" spans="1:5" x14ac:dyDescent="0.25">
      <c r="A52" s="141" t="s">
        <v>36</v>
      </c>
      <c r="B52" s="68">
        <v>50</v>
      </c>
      <c r="C52" s="42">
        <f t="shared" si="4"/>
        <v>0</v>
      </c>
      <c r="D52" s="68">
        <v>50</v>
      </c>
      <c r="E52" s="142">
        <f t="shared" si="1"/>
        <v>1</v>
      </c>
    </row>
    <row r="53" spans="1:5" x14ac:dyDescent="0.25">
      <c r="A53" s="141" t="s">
        <v>37</v>
      </c>
      <c r="B53" s="68">
        <v>50</v>
      </c>
      <c r="C53" s="42">
        <f t="shared" si="4"/>
        <v>0</v>
      </c>
      <c r="D53" s="68">
        <v>50</v>
      </c>
      <c r="E53" s="142">
        <f t="shared" si="1"/>
        <v>1</v>
      </c>
    </row>
    <row r="54" spans="1:5" x14ac:dyDescent="0.25">
      <c r="A54" s="141" t="s">
        <v>40</v>
      </c>
      <c r="B54" s="68">
        <v>50</v>
      </c>
      <c r="C54" s="42">
        <f t="shared" si="4"/>
        <v>50</v>
      </c>
      <c r="D54" s="68">
        <v>100</v>
      </c>
      <c r="E54" s="142">
        <f t="shared" si="1"/>
        <v>2</v>
      </c>
    </row>
    <row r="55" spans="1:5" x14ac:dyDescent="0.25">
      <c r="A55" s="141" t="s">
        <v>41</v>
      </c>
      <c r="B55" s="68">
        <v>50</v>
      </c>
      <c r="C55" s="42">
        <f t="shared" si="4"/>
        <v>50</v>
      </c>
      <c r="D55" s="68">
        <v>100</v>
      </c>
      <c r="E55" s="142">
        <f t="shared" si="1"/>
        <v>2</v>
      </c>
    </row>
    <row r="56" spans="1:5" x14ac:dyDescent="0.25">
      <c r="A56" s="141" t="s">
        <v>8</v>
      </c>
      <c r="B56" s="51">
        <v>5200</v>
      </c>
      <c r="C56" s="42">
        <f t="shared" si="4"/>
        <v>3000</v>
      </c>
      <c r="D56" s="51">
        <v>8200</v>
      </c>
      <c r="E56" s="142">
        <f t="shared" si="1"/>
        <v>1.5769230769230769</v>
      </c>
    </row>
    <row r="57" spans="1:5" ht="26.25" x14ac:dyDescent="0.25">
      <c r="A57" s="141" t="s">
        <v>42</v>
      </c>
      <c r="B57" s="51">
        <v>5200</v>
      </c>
      <c r="C57" s="42">
        <f t="shared" si="4"/>
        <v>3000</v>
      </c>
      <c r="D57" s="51">
        <v>8200</v>
      </c>
      <c r="E57" s="142">
        <f t="shared" si="1"/>
        <v>1.5769230769230769</v>
      </c>
    </row>
    <row r="58" spans="1:5" x14ac:dyDescent="0.25">
      <c r="A58" s="141" t="s">
        <v>43</v>
      </c>
      <c r="B58" s="51">
        <v>5000</v>
      </c>
      <c r="C58" s="42">
        <f t="shared" si="4"/>
        <v>3000</v>
      </c>
      <c r="D58" s="51">
        <v>8000</v>
      </c>
      <c r="E58" s="142">
        <f t="shared" si="1"/>
        <v>1.6</v>
      </c>
    </row>
    <row r="59" spans="1:5" ht="27" thickBot="1" x14ac:dyDescent="0.3">
      <c r="A59" s="186" t="s">
        <v>44</v>
      </c>
      <c r="B59" s="190">
        <v>200</v>
      </c>
      <c r="C59" s="188">
        <f t="shared" si="4"/>
        <v>0</v>
      </c>
      <c r="D59" s="190">
        <v>200</v>
      </c>
      <c r="E59" s="189">
        <f t="shared" si="1"/>
        <v>1</v>
      </c>
    </row>
    <row r="60" spans="1:5" ht="26.25" x14ac:dyDescent="0.25">
      <c r="A60" s="162" t="s">
        <v>114</v>
      </c>
      <c r="B60" s="163">
        <v>32300</v>
      </c>
      <c r="C60" s="164">
        <f t="shared" ref="C60:C64" si="5">D60-B60</f>
        <v>12104</v>
      </c>
      <c r="D60" s="163">
        <f>D61+D70+D76+D88+D97+D116+D122</f>
        <v>44404</v>
      </c>
      <c r="E60" s="165">
        <f t="shared" si="1"/>
        <v>1.3747368421052633</v>
      </c>
    </row>
    <row r="61" spans="1:5" ht="15.75" thickBot="1" x14ac:dyDescent="0.3">
      <c r="A61" s="166" t="s">
        <v>115</v>
      </c>
      <c r="B61" s="192">
        <v>900</v>
      </c>
      <c r="C61" s="168">
        <f t="shared" si="5"/>
        <v>0</v>
      </c>
      <c r="D61" s="192">
        <v>900</v>
      </c>
      <c r="E61" s="155">
        <f t="shared" si="1"/>
        <v>1</v>
      </c>
    </row>
    <row r="62" spans="1:5" x14ac:dyDescent="0.25">
      <c r="A62" s="194" t="s">
        <v>152</v>
      </c>
      <c r="B62" s="191">
        <v>900</v>
      </c>
      <c r="C62" s="193">
        <f t="shared" si="5"/>
        <v>0</v>
      </c>
      <c r="D62" s="191">
        <v>900</v>
      </c>
      <c r="E62" s="185"/>
    </row>
    <row r="63" spans="1:5" x14ac:dyDescent="0.25">
      <c r="A63" s="141" t="s">
        <v>71</v>
      </c>
      <c r="B63" s="68">
        <v>900</v>
      </c>
      <c r="C63" s="42">
        <f t="shared" si="5"/>
        <v>0</v>
      </c>
      <c r="D63" s="68">
        <v>900</v>
      </c>
      <c r="E63" s="142">
        <f t="shared" si="1"/>
        <v>1</v>
      </c>
    </row>
    <row r="64" spans="1:5" x14ac:dyDescent="0.25">
      <c r="A64" s="141" t="s">
        <v>7</v>
      </c>
      <c r="B64" s="68">
        <v>400</v>
      </c>
      <c r="C64" s="42">
        <f t="shared" si="5"/>
        <v>0</v>
      </c>
      <c r="D64" s="68">
        <v>400</v>
      </c>
      <c r="E64" s="142">
        <f t="shared" si="1"/>
        <v>1</v>
      </c>
    </row>
    <row r="65" spans="1:5" x14ac:dyDescent="0.25">
      <c r="A65" s="141" t="s">
        <v>30</v>
      </c>
      <c r="B65" s="68">
        <v>400</v>
      </c>
      <c r="C65" s="42">
        <f t="shared" ref="C65:C69" si="6">D65-B65</f>
        <v>0</v>
      </c>
      <c r="D65" s="68">
        <v>400</v>
      </c>
      <c r="E65" s="142">
        <f t="shared" si="1"/>
        <v>1</v>
      </c>
    </row>
    <row r="66" spans="1:5" x14ac:dyDescent="0.25">
      <c r="A66" s="141" t="s">
        <v>35</v>
      </c>
      <c r="B66" s="68">
        <v>400</v>
      </c>
      <c r="C66" s="42">
        <f t="shared" si="6"/>
        <v>0</v>
      </c>
      <c r="D66" s="68">
        <v>400</v>
      </c>
      <c r="E66" s="142">
        <f t="shared" si="1"/>
        <v>1</v>
      </c>
    </row>
    <row r="67" spans="1:5" x14ac:dyDescent="0.25">
      <c r="A67" s="141" t="s">
        <v>8</v>
      </c>
      <c r="B67" s="68">
        <v>500</v>
      </c>
      <c r="C67" s="42">
        <f t="shared" si="6"/>
        <v>0</v>
      </c>
      <c r="D67" s="68">
        <v>500</v>
      </c>
      <c r="E67" s="142">
        <f t="shared" ref="E67:E113" si="7">D67/B67</f>
        <v>1</v>
      </c>
    </row>
    <row r="68" spans="1:5" ht="26.25" x14ac:dyDescent="0.25">
      <c r="A68" s="141" t="s">
        <v>42</v>
      </c>
      <c r="B68" s="68">
        <v>500</v>
      </c>
      <c r="C68" s="42">
        <f t="shared" si="6"/>
        <v>0</v>
      </c>
      <c r="D68" s="68">
        <v>500</v>
      </c>
      <c r="E68" s="142">
        <f t="shared" si="7"/>
        <v>1</v>
      </c>
    </row>
    <row r="69" spans="1:5" ht="27" thickBot="1" x14ac:dyDescent="0.3">
      <c r="A69" s="186" t="s">
        <v>44</v>
      </c>
      <c r="B69" s="190">
        <v>500</v>
      </c>
      <c r="C69" s="188">
        <f t="shared" si="6"/>
        <v>0</v>
      </c>
      <c r="D69" s="190">
        <v>500</v>
      </c>
      <c r="E69" s="189">
        <f t="shared" si="7"/>
        <v>1</v>
      </c>
    </row>
    <row r="70" spans="1:5" ht="39.75" customHeight="1" thickBot="1" x14ac:dyDescent="0.3">
      <c r="A70" s="173" t="s">
        <v>116</v>
      </c>
      <c r="B70" s="184">
        <v>3000</v>
      </c>
      <c r="C70" s="174">
        <f>D70-B70</f>
        <v>-1000</v>
      </c>
      <c r="D70" s="184">
        <v>2000</v>
      </c>
      <c r="E70" s="175">
        <f t="shared" si="7"/>
        <v>0.66666666666666663</v>
      </c>
    </row>
    <row r="71" spans="1:5" x14ac:dyDescent="0.25">
      <c r="A71" s="158" t="s">
        <v>71</v>
      </c>
      <c r="B71" s="159">
        <v>3000</v>
      </c>
      <c r="C71" s="160">
        <f>D71-B71</f>
        <v>-1000</v>
      </c>
      <c r="D71" s="159">
        <v>2000</v>
      </c>
      <c r="E71" s="185">
        <f t="shared" si="7"/>
        <v>0.66666666666666663</v>
      </c>
    </row>
    <row r="72" spans="1:5" ht="26.25" x14ac:dyDescent="0.25">
      <c r="A72" s="141" t="s">
        <v>68</v>
      </c>
      <c r="B72" s="51">
        <v>3000</v>
      </c>
      <c r="C72" s="42">
        <f>D72-B72</f>
        <v>-1000</v>
      </c>
      <c r="D72" s="51">
        <v>2000</v>
      </c>
      <c r="E72" s="142">
        <f t="shared" si="7"/>
        <v>0.66666666666666663</v>
      </c>
    </row>
    <row r="73" spans="1:5" x14ac:dyDescent="0.25">
      <c r="A73" s="141" t="s">
        <v>7</v>
      </c>
      <c r="B73" s="51">
        <v>3000</v>
      </c>
      <c r="C73" s="42">
        <f>D73-B73</f>
        <v>-1000</v>
      </c>
      <c r="D73" s="51">
        <v>2000</v>
      </c>
      <c r="E73" s="142">
        <f t="shared" si="7"/>
        <v>0.66666666666666663</v>
      </c>
    </row>
    <row r="74" spans="1:5" x14ac:dyDescent="0.25">
      <c r="A74" s="141" t="s">
        <v>30</v>
      </c>
      <c r="B74" s="51">
        <v>3000</v>
      </c>
      <c r="C74" s="42">
        <f t="shared" ref="C74:C75" si="8">D74-B74</f>
        <v>-1000</v>
      </c>
      <c r="D74" s="51">
        <v>2000</v>
      </c>
      <c r="E74" s="142">
        <f t="shared" si="7"/>
        <v>0.66666666666666663</v>
      </c>
    </row>
    <row r="75" spans="1:5" ht="15.75" thickBot="1" x14ac:dyDescent="0.3">
      <c r="A75" s="186" t="s">
        <v>33</v>
      </c>
      <c r="B75" s="187">
        <v>3000</v>
      </c>
      <c r="C75" s="188">
        <f t="shared" si="8"/>
        <v>-1000</v>
      </c>
      <c r="D75" s="187">
        <v>2000</v>
      </c>
      <c r="E75" s="189">
        <f t="shared" si="7"/>
        <v>0.66666666666666663</v>
      </c>
    </row>
    <row r="76" spans="1:5" ht="33.75" customHeight="1" thickBot="1" x14ac:dyDescent="0.3">
      <c r="A76" s="173" t="s">
        <v>117</v>
      </c>
      <c r="B76" s="184">
        <v>8200</v>
      </c>
      <c r="C76" s="174">
        <f>D76-B76</f>
        <v>-300</v>
      </c>
      <c r="D76" s="184">
        <v>7900</v>
      </c>
      <c r="E76" s="175">
        <f t="shared" si="7"/>
        <v>0.96341463414634143</v>
      </c>
    </row>
    <row r="77" spans="1:5" x14ac:dyDescent="0.25">
      <c r="A77" s="158" t="s">
        <v>71</v>
      </c>
      <c r="B77" s="159">
        <v>8200</v>
      </c>
      <c r="C77" s="160">
        <f>D77-B77</f>
        <v>-300</v>
      </c>
      <c r="D77" s="159">
        <v>7900</v>
      </c>
      <c r="E77" s="185">
        <f t="shared" si="7"/>
        <v>0.96341463414634143</v>
      </c>
    </row>
    <row r="78" spans="1:5" x14ac:dyDescent="0.25">
      <c r="A78" s="141" t="s">
        <v>67</v>
      </c>
      <c r="B78" s="51">
        <v>8200</v>
      </c>
      <c r="C78" s="42">
        <f>D78-B78</f>
        <v>-300</v>
      </c>
      <c r="D78" s="51">
        <v>7900</v>
      </c>
      <c r="E78" s="142">
        <f t="shared" si="7"/>
        <v>0.96341463414634143</v>
      </c>
    </row>
    <row r="79" spans="1:5" x14ac:dyDescent="0.25">
      <c r="A79" s="141" t="s">
        <v>7</v>
      </c>
      <c r="B79" s="51">
        <v>5600</v>
      </c>
      <c r="C79" s="42">
        <f>D79-B79</f>
        <v>-300</v>
      </c>
      <c r="D79" s="51">
        <v>5300</v>
      </c>
      <c r="E79" s="142">
        <f t="shared" si="7"/>
        <v>0.9464285714285714</v>
      </c>
    </row>
    <row r="80" spans="1:5" x14ac:dyDescent="0.25">
      <c r="A80" s="141" t="s">
        <v>30</v>
      </c>
      <c r="B80" s="51">
        <v>5600</v>
      </c>
      <c r="C80" s="42">
        <f t="shared" ref="C80:C87" si="9">D80-B80</f>
        <v>-300</v>
      </c>
      <c r="D80" s="51">
        <v>5300</v>
      </c>
      <c r="E80" s="142">
        <f t="shared" si="7"/>
        <v>0.9464285714285714</v>
      </c>
    </row>
    <row r="81" spans="1:5" x14ac:dyDescent="0.25">
      <c r="A81" s="141" t="s">
        <v>31</v>
      </c>
      <c r="B81" s="68">
        <v>300</v>
      </c>
      <c r="C81" s="42">
        <f t="shared" si="9"/>
        <v>0</v>
      </c>
      <c r="D81" s="68">
        <v>300</v>
      </c>
      <c r="E81" s="142">
        <f t="shared" si="7"/>
        <v>1</v>
      </c>
    </row>
    <row r="82" spans="1:5" x14ac:dyDescent="0.25">
      <c r="A82" s="141" t="s">
        <v>33</v>
      </c>
      <c r="B82" s="51">
        <v>5000</v>
      </c>
      <c r="C82" s="42">
        <f t="shared" si="9"/>
        <v>-2000</v>
      </c>
      <c r="D82" s="51">
        <v>3000</v>
      </c>
      <c r="E82" s="142">
        <f t="shared" si="7"/>
        <v>0.6</v>
      </c>
    </row>
    <row r="83" spans="1:5" x14ac:dyDescent="0.25">
      <c r="A83" s="141" t="s">
        <v>35</v>
      </c>
      <c r="B83" s="68">
        <v>300</v>
      </c>
      <c r="C83" s="42">
        <f t="shared" si="9"/>
        <v>1700</v>
      </c>
      <c r="D83" s="51">
        <v>2000</v>
      </c>
      <c r="E83" s="142">
        <f t="shared" si="7"/>
        <v>6.666666666666667</v>
      </c>
    </row>
    <row r="84" spans="1:5" x14ac:dyDescent="0.25">
      <c r="A84" s="141" t="s">
        <v>8</v>
      </c>
      <c r="B84" s="51">
        <v>2600</v>
      </c>
      <c r="C84" s="42">
        <f t="shared" si="9"/>
        <v>0</v>
      </c>
      <c r="D84" s="51">
        <v>2600</v>
      </c>
      <c r="E84" s="142">
        <f t="shared" si="7"/>
        <v>1</v>
      </c>
    </row>
    <row r="85" spans="1:5" ht="26.25" x14ac:dyDescent="0.25">
      <c r="A85" s="141" t="s">
        <v>42</v>
      </c>
      <c r="B85" s="51">
        <v>2600</v>
      </c>
      <c r="C85" s="42">
        <f t="shared" si="9"/>
        <v>0</v>
      </c>
      <c r="D85" s="51">
        <v>2600</v>
      </c>
      <c r="E85" s="142">
        <f t="shared" si="7"/>
        <v>1</v>
      </c>
    </row>
    <row r="86" spans="1:5" x14ac:dyDescent="0.25">
      <c r="A86" s="141" t="s">
        <v>43</v>
      </c>
      <c r="B86" s="51">
        <v>2000</v>
      </c>
      <c r="C86" s="42">
        <f t="shared" si="9"/>
        <v>0</v>
      </c>
      <c r="D86" s="51">
        <v>2000</v>
      </c>
      <c r="E86" s="142">
        <f t="shared" si="7"/>
        <v>1</v>
      </c>
    </row>
    <row r="87" spans="1:5" ht="27" thickBot="1" x14ac:dyDescent="0.3">
      <c r="A87" s="186" t="s">
        <v>44</v>
      </c>
      <c r="B87" s="190">
        <v>600</v>
      </c>
      <c r="C87" s="188">
        <f t="shared" si="9"/>
        <v>0</v>
      </c>
      <c r="D87" s="190">
        <v>600</v>
      </c>
      <c r="E87" s="189">
        <f t="shared" si="7"/>
        <v>1</v>
      </c>
    </row>
    <row r="88" spans="1:5" ht="40.5" customHeight="1" thickBot="1" x14ac:dyDescent="0.3">
      <c r="A88" s="173" t="s">
        <v>118</v>
      </c>
      <c r="B88" s="184">
        <v>6500</v>
      </c>
      <c r="C88" s="174">
        <v>0</v>
      </c>
      <c r="D88" s="184">
        <v>12000</v>
      </c>
      <c r="E88" s="175">
        <f t="shared" si="7"/>
        <v>1.8461538461538463</v>
      </c>
    </row>
    <row r="89" spans="1:5" x14ac:dyDescent="0.25">
      <c r="A89" s="158" t="s">
        <v>71</v>
      </c>
      <c r="B89" s="159">
        <v>6500</v>
      </c>
      <c r="C89" s="160">
        <v>0</v>
      </c>
      <c r="D89" s="159">
        <v>12000</v>
      </c>
      <c r="E89" s="185">
        <f t="shared" si="7"/>
        <v>1.8461538461538463</v>
      </c>
    </row>
    <row r="90" spans="1:5" ht="26.25" x14ac:dyDescent="0.25">
      <c r="A90" s="141" t="s">
        <v>64</v>
      </c>
      <c r="B90" s="51">
        <v>6500</v>
      </c>
      <c r="C90" s="42">
        <v>0</v>
      </c>
      <c r="D90" s="51">
        <v>12000</v>
      </c>
      <c r="E90" s="142">
        <f t="shared" si="7"/>
        <v>1.8461538461538463</v>
      </c>
    </row>
    <row r="91" spans="1:5" x14ac:dyDescent="0.25">
      <c r="A91" s="141" t="s">
        <v>7</v>
      </c>
      <c r="B91" s="51">
        <v>6500</v>
      </c>
      <c r="C91" s="42">
        <v>0</v>
      </c>
      <c r="D91" s="51">
        <v>12000</v>
      </c>
      <c r="E91" s="142">
        <f t="shared" si="7"/>
        <v>1.8461538461538463</v>
      </c>
    </row>
    <row r="92" spans="1:5" x14ac:dyDescent="0.25">
      <c r="A92" s="141" t="s">
        <v>30</v>
      </c>
      <c r="B92" s="51">
        <v>6500</v>
      </c>
      <c r="C92" s="42">
        <v>0</v>
      </c>
      <c r="D92" s="51">
        <v>12000</v>
      </c>
      <c r="E92" s="142">
        <f t="shared" si="7"/>
        <v>1.8461538461538463</v>
      </c>
    </row>
    <row r="93" spans="1:5" x14ac:dyDescent="0.25">
      <c r="A93" s="141" t="s">
        <v>31</v>
      </c>
      <c r="B93" s="51">
        <v>2500</v>
      </c>
      <c r="C93" s="42">
        <v>0</v>
      </c>
      <c r="D93" s="51">
        <v>1500</v>
      </c>
      <c r="E93" s="142">
        <f t="shared" si="7"/>
        <v>0.6</v>
      </c>
    </row>
    <row r="94" spans="1:5" x14ac:dyDescent="0.25">
      <c r="A94" s="141" t="s">
        <v>32</v>
      </c>
      <c r="B94" s="50"/>
      <c r="C94" s="42"/>
      <c r="D94" s="68">
        <v>500</v>
      </c>
      <c r="E94" s="142"/>
    </row>
    <row r="95" spans="1:5" x14ac:dyDescent="0.25">
      <c r="A95" s="141" t="s">
        <v>33</v>
      </c>
      <c r="B95" s="51">
        <v>4000</v>
      </c>
      <c r="C95" s="42">
        <v>0</v>
      </c>
      <c r="D95" s="50"/>
      <c r="E95" s="142">
        <f t="shared" si="7"/>
        <v>0</v>
      </c>
    </row>
    <row r="96" spans="1:5" ht="15.75" thickBot="1" x14ac:dyDescent="0.3">
      <c r="A96" s="186" t="s">
        <v>35</v>
      </c>
      <c r="B96" s="195"/>
      <c r="C96" s="188"/>
      <c r="D96" s="187">
        <v>10000</v>
      </c>
      <c r="E96" s="196"/>
    </row>
    <row r="97" spans="1:5" ht="27" thickBot="1" x14ac:dyDescent="0.3">
      <c r="A97" s="173" t="s">
        <v>119</v>
      </c>
      <c r="B97" s="184">
        <v>11900</v>
      </c>
      <c r="C97" s="174">
        <f>D97-B97</f>
        <v>2900</v>
      </c>
      <c r="D97" s="184">
        <v>14800</v>
      </c>
      <c r="E97" s="175">
        <f t="shared" si="7"/>
        <v>1.2436974789915967</v>
      </c>
    </row>
    <row r="98" spans="1:5" x14ac:dyDescent="0.25">
      <c r="A98" s="158" t="s">
        <v>71</v>
      </c>
      <c r="B98" s="159">
        <v>10400</v>
      </c>
      <c r="C98" s="160">
        <f>D98-B98</f>
        <v>4400</v>
      </c>
      <c r="D98" s="159">
        <v>14800</v>
      </c>
      <c r="E98" s="161">
        <f t="shared" si="7"/>
        <v>1.4230769230769231</v>
      </c>
    </row>
    <row r="99" spans="1:5" ht="26.25" x14ac:dyDescent="0.25">
      <c r="A99" s="156" t="s">
        <v>136</v>
      </c>
      <c r="B99" s="68">
        <v>700</v>
      </c>
      <c r="C99" s="42">
        <f>D99-B99</f>
        <v>14100</v>
      </c>
      <c r="D99" s="51">
        <f>D100+D113</f>
        <v>14800</v>
      </c>
      <c r="E99" s="142">
        <f t="shared" si="7"/>
        <v>21.142857142857142</v>
      </c>
    </row>
    <row r="100" spans="1:5" x14ac:dyDescent="0.25">
      <c r="A100" s="141" t="s">
        <v>7</v>
      </c>
      <c r="B100" s="68">
        <v>700</v>
      </c>
      <c r="C100" s="42">
        <f>D100-B100</f>
        <v>12600</v>
      </c>
      <c r="D100" s="51">
        <f>D101+D103+D109+D111</f>
        <v>13300</v>
      </c>
      <c r="E100" s="142">
        <f t="shared" si="7"/>
        <v>19</v>
      </c>
    </row>
    <row r="101" spans="1:5" x14ac:dyDescent="0.25">
      <c r="A101" s="141" t="s">
        <v>26</v>
      </c>
      <c r="B101" s="51">
        <v>7800</v>
      </c>
      <c r="C101" s="42">
        <f t="shared" ref="C101:C115" si="10">D101-B101</f>
        <v>-6800</v>
      </c>
      <c r="D101" s="51">
        <v>1000</v>
      </c>
      <c r="E101" s="142">
        <f t="shared" si="7"/>
        <v>0.12820512820512819</v>
      </c>
    </row>
    <row r="102" spans="1:5" x14ac:dyDescent="0.25">
      <c r="A102" s="141" t="s">
        <v>28</v>
      </c>
      <c r="B102" s="51">
        <v>2500</v>
      </c>
      <c r="C102" s="42">
        <f t="shared" si="10"/>
        <v>-1500</v>
      </c>
      <c r="D102" s="51">
        <v>1000</v>
      </c>
      <c r="E102" s="142">
        <f t="shared" si="7"/>
        <v>0.4</v>
      </c>
    </row>
    <row r="103" spans="1:5" x14ac:dyDescent="0.25">
      <c r="A103" s="141" t="s">
        <v>30</v>
      </c>
      <c r="B103" s="68">
        <v>100</v>
      </c>
      <c r="C103" s="42">
        <f t="shared" si="10"/>
        <v>10200</v>
      </c>
      <c r="D103" s="51">
        <f>D104+D105+D106+D107+D108</f>
        <v>10300</v>
      </c>
      <c r="E103" s="142">
        <f t="shared" si="7"/>
        <v>103</v>
      </c>
    </row>
    <row r="104" spans="1:5" x14ac:dyDescent="0.25">
      <c r="A104" s="141" t="s">
        <v>31</v>
      </c>
      <c r="B104" s="51">
        <v>4000</v>
      </c>
      <c r="C104" s="42">
        <f t="shared" si="10"/>
        <v>-2000</v>
      </c>
      <c r="D104" s="51">
        <v>2000</v>
      </c>
      <c r="E104" s="142">
        <f t="shared" si="7"/>
        <v>0.5</v>
      </c>
    </row>
    <row r="105" spans="1:5" x14ac:dyDescent="0.25">
      <c r="A105" s="141" t="s">
        <v>32</v>
      </c>
      <c r="B105" s="51">
        <v>1000</v>
      </c>
      <c r="C105" s="42">
        <f t="shared" si="10"/>
        <v>1600</v>
      </c>
      <c r="D105" s="51">
        <v>2600</v>
      </c>
      <c r="E105" s="142">
        <f t="shared" si="7"/>
        <v>2.6</v>
      </c>
    </row>
    <row r="106" spans="1:5" x14ac:dyDescent="0.25">
      <c r="A106" s="141" t="s">
        <v>33</v>
      </c>
      <c r="B106" s="68">
        <v>200</v>
      </c>
      <c r="C106" s="42">
        <f t="shared" si="10"/>
        <v>4300</v>
      </c>
      <c r="D106" s="68">
        <v>4500</v>
      </c>
      <c r="E106" s="142">
        <f t="shared" si="7"/>
        <v>22.5</v>
      </c>
    </row>
    <row r="107" spans="1:5" ht="26.25" x14ac:dyDescent="0.25">
      <c r="A107" s="141" t="s">
        <v>34</v>
      </c>
      <c r="B107" s="51">
        <v>1000</v>
      </c>
      <c r="C107" s="42">
        <f t="shared" si="10"/>
        <v>0</v>
      </c>
      <c r="D107" s="51">
        <v>1000</v>
      </c>
      <c r="E107" s="142">
        <f t="shared" si="7"/>
        <v>1</v>
      </c>
    </row>
    <row r="108" spans="1:5" x14ac:dyDescent="0.25">
      <c r="A108" s="141" t="s">
        <v>35</v>
      </c>
      <c r="B108" s="51">
        <v>1000</v>
      </c>
      <c r="C108" s="42">
        <f t="shared" si="10"/>
        <v>-800</v>
      </c>
      <c r="D108" s="51">
        <v>200</v>
      </c>
      <c r="E108" s="142">
        <f t="shared" si="7"/>
        <v>0.2</v>
      </c>
    </row>
    <row r="109" spans="1:5" ht="26.25" x14ac:dyDescent="0.25">
      <c r="A109" s="141" t="s">
        <v>38</v>
      </c>
      <c r="B109" s="68">
        <v>900</v>
      </c>
      <c r="C109" s="42">
        <f t="shared" si="10"/>
        <v>100</v>
      </c>
      <c r="D109" s="51">
        <v>1000</v>
      </c>
      <c r="E109" s="142">
        <f t="shared" si="7"/>
        <v>1.1111111111111112</v>
      </c>
    </row>
    <row r="110" spans="1:5" ht="26.25" x14ac:dyDescent="0.25">
      <c r="A110" s="141" t="s">
        <v>39</v>
      </c>
      <c r="B110" s="68">
        <v>900</v>
      </c>
      <c r="C110" s="42">
        <f t="shared" si="10"/>
        <v>100</v>
      </c>
      <c r="D110" s="51">
        <v>1000</v>
      </c>
      <c r="E110" s="142">
        <f t="shared" si="7"/>
        <v>1.1111111111111112</v>
      </c>
    </row>
    <row r="111" spans="1:5" x14ac:dyDescent="0.25">
      <c r="A111" s="141" t="s">
        <v>40</v>
      </c>
      <c r="B111" s="51">
        <v>1500</v>
      </c>
      <c r="C111" s="42">
        <f t="shared" si="10"/>
        <v>-500</v>
      </c>
      <c r="D111" s="51">
        <v>1000</v>
      </c>
      <c r="E111" s="142">
        <f t="shared" si="7"/>
        <v>0.66666666666666663</v>
      </c>
    </row>
    <row r="112" spans="1:5" x14ac:dyDescent="0.25">
      <c r="A112" s="141" t="s">
        <v>41</v>
      </c>
      <c r="B112" s="51">
        <v>1500</v>
      </c>
      <c r="C112" s="42">
        <f>D112-B112</f>
        <v>-500</v>
      </c>
      <c r="D112" s="51">
        <v>1000</v>
      </c>
      <c r="E112" s="154">
        <f t="shared" si="7"/>
        <v>0.66666666666666663</v>
      </c>
    </row>
    <row r="113" spans="1:5" x14ac:dyDescent="0.25">
      <c r="A113" s="141" t="s">
        <v>8</v>
      </c>
      <c r="B113" s="51">
        <v>1500</v>
      </c>
      <c r="C113" s="42">
        <f t="shared" si="10"/>
        <v>0</v>
      </c>
      <c r="D113" s="51">
        <v>1500</v>
      </c>
      <c r="E113" s="142">
        <f t="shared" si="7"/>
        <v>1</v>
      </c>
    </row>
    <row r="114" spans="1:5" ht="26.25" x14ac:dyDescent="0.25">
      <c r="A114" s="141" t="s">
        <v>42</v>
      </c>
      <c r="B114" s="68">
        <v>0</v>
      </c>
      <c r="C114" s="42">
        <f t="shared" si="10"/>
        <v>1500</v>
      </c>
      <c r="D114" s="51">
        <v>1500</v>
      </c>
      <c r="E114" s="142"/>
    </row>
    <row r="115" spans="1:5" ht="27" thickBot="1" x14ac:dyDescent="0.3">
      <c r="A115" s="186" t="s">
        <v>44</v>
      </c>
      <c r="B115" s="195"/>
      <c r="C115" s="188">
        <f t="shared" si="10"/>
        <v>1500</v>
      </c>
      <c r="D115" s="187">
        <v>1500</v>
      </c>
      <c r="E115" s="189"/>
    </row>
    <row r="116" spans="1:5" ht="27" thickBot="1" x14ac:dyDescent="0.3">
      <c r="A116" s="173" t="s">
        <v>120</v>
      </c>
      <c r="B116" s="198">
        <v>0</v>
      </c>
      <c r="C116" s="174">
        <f>D116-B116</f>
        <v>4804</v>
      </c>
      <c r="D116" s="184">
        <v>4804</v>
      </c>
      <c r="E116" s="175"/>
    </row>
    <row r="117" spans="1:5" x14ac:dyDescent="0.25">
      <c r="A117" s="158" t="s">
        <v>71</v>
      </c>
      <c r="B117" s="197">
        <v>0</v>
      </c>
      <c r="C117" s="160">
        <f>D117-B117</f>
        <v>4804</v>
      </c>
      <c r="D117" s="59">
        <v>4804</v>
      </c>
      <c r="E117" s="161"/>
    </row>
    <row r="118" spans="1:5" x14ac:dyDescent="0.25">
      <c r="A118" s="156" t="s">
        <v>135</v>
      </c>
      <c r="B118" s="68">
        <v>0</v>
      </c>
      <c r="C118" s="42">
        <f>D118-B118</f>
        <v>4804</v>
      </c>
      <c r="D118" s="51">
        <v>4804</v>
      </c>
      <c r="E118" s="154"/>
    </row>
    <row r="119" spans="1:5" x14ac:dyDescent="0.25">
      <c r="A119" s="141" t="s">
        <v>7</v>
      </c>
      <c r="B119" s="50"/>
      <c r="C119" s="42">
        <f>D119-B119</f>
        <v>4804</v>
      </c>
      <c r="D119" s="51">
        <v>4804</v>
      </c>
      <c r="E119" s="154"/>
    </row>
    <row r="120" spans="1:5" x14ac:dyDescent="0.25">
      <c r="A120" s="141" t="s">
        <v>30</v>
      </c>
      <c r="B120" s="68">
        <v>0</v>
      </c>
      <c r="C120" s="42">
        <f t="shared" ref="C120:C121" si="11">D120-B120</f>
        <v>4804</v>
      </c>
      <c r="D120" s="51">
        <v>4804</v>
      </c>
      <c r="E120" s="154"/>
    </row>
    <row r="121" spans="1:5" ht="15.75" thickBot="1" x14ac:dyDescent="0.3">
      <c r="A121" s="186" t="s">
        <v>31</v>
      </c>
      <c r="B121" s="195"/>
      <c r="C121" s="188">
        <f t="shared" si="11"/>
        <v>4804</v>
      </c>
      <c r="D121" s="187">
        <v>4804</v>
      </c>
      <c r="E121" s="196"/>
    </row>
    <row r="122" spans="1:5" ht="27" thickBot="1" x14ac:dyDescent="0.3">
      <c r="A122" s="173" t="s">
        <v>121</v>
      </c>
      <c r="B122" s="184">
        <v>1800</v>
      </c>
      <c r="C122" s="174">
        <v>0</v>
      </c>
      <c r="D122" s="184">
        <v>2000</v>
      </c>
      <c r="E122" s="175">
        <f t="shared" ref="E122:E168" si="12">D122/B122</f>
        <v>1.1111111111111112</v>
      </c>
    </row>
    <row r="123" spans="1:5" x14ac:dyDescent="0.25">
      <c r="A123" s="158" t="s">
        <v>71</v>
      </c>
      <c r="B123" s="159">
        <v>1800</v>
      </c>
      <c r="C123" s="160">
        <v>0</v>
      </c>
      <c r="D123" s="159">
        <v>2000</v>
      </c>
      <c r="E123" s="185">
        <f t="shared" si="12"/>
        <v>1.1111111111111112</v>
      </c>
    </row>
    <row r="124" spans="1:5" x14ac:dyDescent="0.25">
      <c r="A124" s="141" t="s">
        <v>65</v>
      </c>
      <c r="B124" s="51">
        <v>1800</v>
      </c>
      <c r="C124" s="42">
        <v>0</v>
      </c>
      <c r="D124" s="51">
        <v>2000</v>
      </c>
      <c r="E124" s="142">
        <f t="shared" si="12"/>
        <v>1.1111111111111112</v>
      </c>
    </row>
    <row r="125" spans="1:5" x14ac:dyDescent="0.25">
      <c r="A125" s="141" t="s">
        <v>7</v>
      </c>
      <c r="B125" s="51">
        <v>1800</v>
      </c>
      <c r="C125" s="42">
        <v>0</v>
      </c>
      <c r="D125" s="51">
        <v>2000</v>
      </c>
      <c r="E125" s="142">
        <f t="shared" si="12"/>
        <v>1.1111111111111112</v>
      </c>
    </row>
    <row r="126" spans="1:5" x14ac:dyDescent="0.25">
      <c r="A126" s="141" t="s">
        <v>30</v>
      </c>
      <c r="B126" s="51">
        <v>1800</v>
      </c>
      <c r="C126" s="42">
        <v>0</v>
      </c>
      <c r="D126" s="51">
        <v>2000</v>
      </c>
      <c r="E126" s="142">
        <f t="shared" si="12"/>
        <v>1.1111111111111112</v>
      </c>
    </row>
    <row r="127" spans="1:5" ht="15.75" thickBot="1" x14ac:dyDescent="0.3">
      <c r="A127" s="186" t="s">
        <v>32</v>
      </c>
      <c r="B127" s="187">
        <v>1800</v>
      </c>
      <c r="C127" s="188">
        <v>0</v>
      </c>
      <c r="D127" s="187">
        <v>2000</v>
      </c>
      <c r="E127" s="189">
        <f t="shared" si="12"/>
        <v>1.1111111111111112</v>
      </c>
    </row>
    <row r="128" spans="1:5" ht="15.75" thickBot="1" x14ac:dyDescent="0.3">
      <c r="A128" s="173" t="s">
        <v>122</v>
      </c>
      <c r="B128" s="184">
        <v>76500</v>
      </c>
      <c r="C128" s="174">
        <f>D128-B128</f>
        <v>9975</v>
      </c>
      <c r="D128" s="184">
        <v>86475</v>
      </c>
      <c r="E128" s="175">
        <f t="shared" si="12"/>
        <v>1.1303921568627451</v>
      </c>
    </row>
    <row r="129" spans="1:5" ht="27" thickBot="1" x14ac:dyDescent="0.3">
      <c r="A129" s="180" t="s">
        <v>123</v>
      </c>
      <c r="B129" s="181">
        <v>76500</v>
      </c>
      <c r="C129" s="182">
        <f>D129-B129</f>
        <v>9975</v>
      </c>
      <c r="D129" s="181">
        <v>86475</v>
      </c>
      <c r="E129" s="183">
        <f t="shared" si="12"/>
        <v>1.1303921568627451</v>
      </c>
    </row>
    <row r="130" spans="1:5" x14ac:dyDescent="0.25">
      <c r="A130" s="158" t="s">
        <v>71</v>
      </c>
      <c r="B130" s="159">
        <v>76500</v>
      </c>
      <c r="C130" s="160">
        <v>6380</v>
      </c>
      <c r="D130" s="159">
        <v>86475</v>
      </c>
      <c r="E130" s="161">
        <f t="shared" si="12"/>
        <v>1.1303921568627451</v>
      </c>
    </row>
    <row r="131" spans="1:5" x14ac:dyDescent="0.25">
      <c r="A131" s="156" t="s">
        <v>152</v>
      </c>
      <c r="B131" s="51">
        <v>22150</v>
      </c>
      <c r="C131" s="42">
        <f>D131-B131</f>
        <v>9975</v>
      </c>
      <c r="D131" s="51">
        <v>32125</v>
      </c>
      <c r="E131" s="142">
        <f t="shared" si="12"/>
        <v>1.4503386004514673</v>
      </c>
    </row>
    <row r="132" spans="1:5" x14ac:dyDescent="0.25">
      <c r="A132" s="141" t="s">
        <v>7</v>
      </c>
      <c r="B132" s="51">
        <v>22150</v>
      </c>
      <c r="C132" s="42">
        <f>D132-B132</f>
        <v>9975</v>
      </c>
      <c r="D132" s="51">
        <v>32125</v>
      </c>
      <c r="E132" s="142">
        <f t="shared" si="12"/>
        <v>1.4503386004514673</v>
      </c>
    </row>
    <row r="133" spans="1:5" x14ac:dyDescent="0.25">
      <c r="A133" s="141" t="s">
        <v>26</v>
      </c>
      <c r="B133" s="51">
        <v>21850</v>
      </c>
      <c r="C133" s="42">
        <f t="shared" ref="C133:C138" si="13">D133-B133</f>
        <v>9275</v>
      </c>
      <c r="D133" s="51">
        <v>31125</v>
      </c>
      <c r="E133" s="142">
        <f t="shared" si="12"/>
        <v>1.4244851258581235</v>
      </c>
    </row>
    <row r="134" spans="1:5" x14ac:dyDescent="0.25">
      <c r="A134" s="141" t="s">
        <v>27</v>
      </c>
      <c r="B134" s="51">
        <v>17000</v>
      </c>
      <c r="C134" s="42">
        <f t="shared" si="13"/>
        <v>8000</v>
      </c>
      <c r="D134" s="51">
        <v>25000</v>
      </c>
      <c r="E134" s="142">
        <f t="shared" si="12"/>
        <v>1.4705882352941178</v>
      </c>
    </row>
    <row r="135" spans="1:5" x14ac:dyDescent="0.25">
      <c r="A135" s="141" t="s">
        <v>28</v>
      </c>
      <c r="B135" s="51">
        <v>2000</v>
      </c>
      <c r="C135" s="42">
        <f t="shared" si="13"/>
        <v>0</v>
      </c>
      <c r="D135" s="51">
        <v>2000</v>
      </c>
      <c r="E135" s="142">
        <f t="shared" si="12"/>
        <v>1</v>
      </c>
    </row>
    <row r="136" spans="1:5" x14ac:dyDescent="0.25">
      <c r="A136" s="141" t="s">
        <v>29</v>
      </c>
      <c r="B136" s="51">
        <v>2850</v>
      </c>
      <c r="C136" s="42">
        <f t="shared" si="13"/>
        <v>1275</v>
      </c>
      <c r="D136" s="51">
        <v>4125</v>
      </c>
      <c r="E136" s="142">
        <f t="shared" si="12"/>
        <v>1.4473684210526316</v>
      </c>
    </row>
    <row r="137" spans="1:5" x14ac:dyDescent="0.25">
      <c r="A137" s="141" t="s">
        <v>30</v>
      </c>
      <c r="B137" s="68">
        <v>300</v>
      </c>
      <c r="C137" s="42">
        <f t="shared" si="13"/>
        <v>700</v>
      </c>
      <c r="D137" s="51">
        <v>1000</v>
      </c>
      <c r="E137" s="142">
        <f t="shared" si="12"/>
        <v>3.3333333333333335</v>
      </c>
    </row>
    <row r="138" spans="1:5" x14ac:dyDescent="0.25">
      <c r="A138" s="141" t="s">
        <v>31</v>
      </c>
      <c r="B138" s="68">
        <v>300</v>
      </c>
      <c r="C138" s="42">
        <f t="shared" si="13"/>
        <v>700</v>
      </c>
      <c r="D138" s="51">
        <v>1000</v>
      </c>
      <c r="E138" s="142">
        <f t="shared" si="12"/>
        <v>3.3333333333333335</v>
      </c>
    </row>
    <row r="139" spans="1:5" ht="26.25" x14ac:dyDescent="0.25">
      <c r="A139" s="156" t="s">
        <v>144</v>
      </c>
      <c r="B139" s="51">
        <v>8250</v>
      </c>
      <c r="C139" s="42">
        <f>D139-B139</f>
        <v>0</v>
      </c>
      <c r="D139" s="51">
        <v>8250</v>
      </c>
      <c r="E139" s="142">
        <f t="shared" si="12"/>
        <v>1</v>
      </c>
    </row>
    <row r="140" spans="1:5" x14ac:dyDescent="0.25">
      <c r="A140" s="141" t="s">
        <v>7</v>
      </c>
      <c r="B140" s="51">
        <v>8250</v>
      </c>
      <c r="C140" s="42">
        <f>D140-B140</f>
        <v>0</v>
      </c>
      <c r="D140" s="51">
        <v>8250</v>
      </c>
      <c r="E140" s="142">
        <f t="shared" si="12"/>
        <v>1</v>
      </c>
    </row>
    <row r="141" spans="1:5" x14ac:dyDescent="0.25">
      <c r="A141" s="141" t="s">
        <v>26</v>
      </c>
      <c r="B141" s="51">
        <v>7500</v>
      </c>
      <c r="C141" s="42">
        <f t="shared" ref="C141:C147" si="14">D141-B141</f>
        <v>0</v>
      </c>
      <c r="D141" s="51">
        <v>7500</v>
      </c>
      <c r="E141" s="142">
        <f t="shared" si="12"/>
        <v>1</v>
      </c>
    </row>
    <row r="142" spans="1:5" x14ac:dyDescent="0.25">
      <c r="A142" s="141" t="s">
        <v>27</v>
      </c>
      <c r="B142" s="51">
        <v>6000</v>
      </c>
      <c r="C142" s="42">
        <f t="shared" si="14"/>
        <v>0</v>
      </c>
      <c r="D142" s="51">
        <v>6000</v>
      </c>
      <c r="E142" s="142">
        <f t="shared" si="12"/>
        <v>1</v>
      </c>
    </row>
    <row r="143" spans="1:5" x14ac:dyDescent="0.25">
      <c r="A143" s="141" t="s">
        <v>28</v>
      </c>
      <c r="B143" s="68">
        <v>500</v>
      </c>
      <c r="C143" s="42">
        <f t="shared" si="14"/>
        <v>0</v>
      </c>
      <c r="D143" s="68">
        <v>500</v>
      </c>
      <c r="E143" s="142">
        <f t="shared" si="12"/>
        <v>1</v>
      </c>
    </row>
    <row r="144" spans="1:5" x14ac:dyDescent="0.25">
      <c r="A144" s="141" t="s">
        <v>29</v>
      </c>
      <c r="B144" s="51">
        <v>1000</v>
      </c>
      <c r="C144" s="42">
        <f t="shared" si="14"/>
        <v>0</v>
      </c>
      <c r="D144" s="51">
        <v>1000</v>
      </c>
      <c r="E144" s="142">
        <f t="shared" si="12"/>
        <v>1</v>
      </c>
    </row>
    <row r="145" spans="1:5" x14ac:dyDescent="0.25">
      <c r="A145" s="141" t="s">
        <v>30</v>
      </c>
      <c r="B145" s="68">
        <v>750</v>
      </c>
      <c r="C145" s="42">
        <f t="shared" si="14"/>
        <v>0</v>
      </c>
      <c r="D145" s="68">
        <v>750</v>
      </c>
      <c r="E145" s="142">
        <f t="shared" si="12"/>
        <v>1</v>
      </c>
    </row>
    <row r="146" spans="1:5" x14ac:dyDescent="0.25">
      <c r="A146" s="141" t="s">
        <v>31</v>
      </c>
      <c r="B146" s="68">
        <v>550</v>
      </c>
      <c r="C146" s="42">
        <f t="shared" si="14"/>
        <v>0</v>
      </c>
      <c r="D146" s="68">
        <v>550</v>
      </c>
      <c r="E146" s="142">
        <f t="shared" si="12"/>
        <v>1</v>
      </c>
    </row>
    <row r="147" spans="1:5" x14ac:dyDescent="0.25">
      <c r="A147" s="141" t="s">
        <v>33</v>
      </c>
      <c r="B147" s="68">
        <v>200</v>
      </c>
      <c r="C147" s="42">
        <f t="shared" si="14"/>
        <v>0</v>
      </c>
      <c r="D147" s="68">
        <v>200</v>
      </c>
      <c r="E147" s="142">
        <f t="shared" si="12"/>
        <v>1</v>
      </c>
    </row>
    <row r="148" spans="1:5" x14ac:dyDescent="0.25">
      <c r="A148" s="156" t="s">
        <v>146</v>
      </c>
      <c r="B148" s="51">
        <v>46100</v>
      </c>
      <c r="C148" s="42">
        <f>D148-B148</f>
        <v>0</v>
      </c>
      <c r="D148" s="51">
        <v>46100</v>
      </c>
      <c r="E148" s="142">
        <f t="shared" si="12"/>
        <v>1</v>
      </c>
    </row>
    <row r="149" spans="1:5" x14ac:dyDescent="0.25">
      <c r="A149" s="141" t="s">
        <v>7</v>
      </c>
      <c r="B149" s="51">
        <v>46100</v>
      </c>
      <c r="C149" s="42">
        <f>D149-B149</f>
        <v>0</v>
      </c>
      <c r="D149" s="51">
        <v>46100</v>
      </c>
      <c r="E149" s="142">
        <f t="shared" si="12"/>
        <v>1</v>
      </c>
    </row>
    <row r="150" spans="1:5" x14ac:dyDescent="0.25">
      <c r="A150" s="141" t="s">
        <v>26</v>
      </c>
      <c r="B150" s="51">
        <v>43000</v>
      </c>
      <c r="C150" s="42">
        <f t="shared" ref="C150:C157" si="15">D150-B150</f>
        <v>0</v>
      </c>
      <c r="D150" s="51">
        <v>43000</v>
      </c>
      <c r="E150" s="142">
        <f t="shared" si="12"/>
        <v>1</v>
      </c>
    </row>
    <row r="151" spans="1:5" x14ac:dyDescent="0.25">
      <c r="A151" s="141" t="s">
        <v>27</v>
      </c>
      <c r="B151" s="51">
        <v>35000</v>
      </c>
      <c r="C151" s="42">
        <f t="shared" si="15"/>
        <v>0</v>
      </c>
      <c r="D151" s="51">
        <v>35000</v>
      </c>
      <c r="E151" s="142">
        <f t="shared" si="12"/>
        <v>1</v>
      </c>
    </row>
    <row r="152" spans="1:5" x14ac:dyDescent="0.25">
      <c r="A152" s="141" t="s">
        <v>28</v>
      </c>
      <c r="B152" s="51">
        <v>2000</v>
      </c>
      <c r="C152" s="42">
        <f t="shared" si="15"/>
        <v>0</v>
      </c>
      <c r="D152" s="51">
        <v>2000</v>
      </c>
      <c r="E152" s="142">
        <f t="shared" si="12"/>
        <v>1</v>
      </c>
    </row>
    <row r="153" spans="1:5" x14ac:dyDescent="0.25">
      <c r="A153" s="141" t="s">
        <v>29</v>
      </c>
      <c r="B153" s="51">
        <v>6000</v>
      </c>
      <c r="C153" s="42">
        <f t="shared" si="15"/>
        <v>0</v>
      </c>
      <c r="D153" s="51">
        <v>6000</v>
      </c>
      <c r="E153" s="142">
        <f t="shared" si="12"/>
        <v>1</v>
      </c>
    </row>
    <row r="154" spans="1:5" x14ac:dyDescent="0.25">
      <c r="A154" s="141" t="s">
        <v>30</v>
      </c>
      <c r="B154" s="51">
        <v>3100</v>
      </c>
      <c r="C154" s="42">
        <f t="shared" si="15"/>
        <v>0</v>
      </c>
      <c r="D154" s="51">
        <v>3100</v>
      </c>
      <c r="E154" s="142">
        <f t="shared" si="12"/>
        <v>1</v>
      </c>
    </row>
    <row r="155" spans="1:5" x14ac:dyDescent="0.25">
      <c r="A155" s="141" t="s">
        <v>31</v>
      </c>
      <c r="B155" s="51">
        <v>2500</v>
      </c>
      <c r="C155" s="42">
        <f t="shared" si="15"/>
        <v>0</v>
      </c>
      <c r="D155" s="51">
        <v>2500</v>
      </c>
      <c r="E155" s="142">
        <f t="shared" si="12"/>
        <v>1</v>
      </c>
    </row>
    <row r="156" spans="1:5" ht="15.75" thickBot="1" x14ac:dyDescent="0.3">
      <c r="A156" s="186" t="s">
        <v>33</v>
      </c>
      <c r="B156" s="190">
        <v>600</v>
      </c>
      <c r="C156" s="188">
        <f t="shared" si="15"/>
        <v>0</v>
      </c>
      <c r="D156" s="190">
        <v>600</v>
      </c>
      <c r="E156" s="189">
        <f t="shared" si="12"/>
        <v>1</v>
      </c>
    </row>
    <row r="157" spans="1:5" x14ac:dyDescent="0.25">
      <c r="A157" s="162" t="s">
        <v>124</v>
      </c>
      <c r="B157" s="163">
        <v>1343000</v>
      </c>
      <c r="C157" s="164">
        <f t="shared" si="15"/>
        <v>100</v>
      </c>
      <c r="D157" s="163">
        <v>1343100</v>
      </c>
      <c r="E157" s="165">
        <f t="shared" si="12"/>
        <v>1.0000744601638123</v>
      </c>
    </row>
    <row r="158" spans="1:5" ht="15.75" thickBot="1" x14ac:dyDescent="0.3">
      <c r="A158" s="166" t="s">
        <v>125</v>
      </c>
      <c r="B158" s="167">
        <v>1343000</v>
      </c>
      <c r="C158" s="168">
        <f>D158-B158</f>
        <v>100</v>
      </c>
      <c r="D158" s="167">
        <v>1343100</v>
      </c>
      <c r="E158" s="155">
        <f t="shared" si="12"/>
        <v>1.0000744601638123</v>
      </c>
    </row>
    <row r="159" spans="1:5" x14ac:dyDescent="0.25">
      <c r="A159" s="158" t="s">
        <v>70</v>
      </c>
      <c r="B159" s="159">
        <v>1343000</v>
      </c>
      <c r="C159" s="160">
        <f>D159-B159</f>
        <v>100</v>
      </c>
      <c r="D159" s="159">
        <v>1343100</v>
      </c>
      <c r="E159" s="185">
        <f t="shared" si="12"/>
        <v>1.0000744601638123</v>
      </c>
    </row>
    <row r="160" spans="1:5" ht="26.25" x14ac:dyDescent="0.25">
      <c r="A160" s="156" t="s">
        <v>137</v>
      </c>
      <c r="B160" s="51">
        <v>1343000</v>
      </c>
      <c r="C160" s="42">
        <f>D160-B160</f>
        <v>100</v>
      </c>
      <c r="D160" s="51">
        <v>1343100</v>
      </c>
      <c r="E160" s="142">
        <f t="shared" si="12"/>
        <v>1.0000744601638123</v>
      </c>
    </row>
    <row r="161" spans="1:5" x14ac:dyDescent="0.25">
      <c r="A161" s="141" t="s">
        <v>7</v>
      </c>
      <c r="B161" s="51">
        <v>1343000</v>
      </c>
      <c r="C161" s="42">
        <f>D161-B161</f>
        <v>100</v>
      </c>
      <c r="D161" s="51">
        <v>1343100</v>
      </c>
      <c r="E161" s="142">
        <f t="shared" si="12"/>
        <v>1.0000744601638123</v>
      </c>
    </row>
    <row r="162" spans="1:5" x14ac:dyDescent="0.25">
      <c r="A162" s="141" t="s">
        <v>26</v>
      </c>
      <c r="B162" s="51">
        <v>1337000</v>
      </c>
      <c r="C162" s="42">
        <f t="shared" ref="C162:C168" si="16">D162-B162</f>
        <v>0</v>
      </c>
      <c r="D162" s="51">
        <v>1337000</v>
      </c>
      <c r="E162" s="142">
        <f t="shared" si="12"/>
        <v>1</v>
      </c>
    </row>
    <row r="163" spans="1:5" x14ac:dyDescent="0.25">
      <c r="A163" s="141" t="s">
        <v>27</v>
      </c>
      <c r="B163" s="51">
        <v>1100000</v>
      </c>
      <c r="C163" s="42">
        <f t="shared" si="16"/>
        <v>0</v>
      </c>
      <c r="D163" s="51">
        <v>1100000</v>
      </c>
      <c r="E163" s="142">
        <f t="shared" si="12"/>
        <v>1</v>
      </c>
    </row>
    <row r="164" spans="1:5" x14ac:dyDescent="0.25">
      <c r="A164" s="141" t="s">
        <v>28</v>
      </c>
      <c r="B164" s="51">
        <v>55000</v>
      </c>
      <c r="C164" s="42">
        <f t="shared" si="16"/>
        <v>0</v>
      </c>
      <c r="D164" s="51">
        <v>55000</v>
      </c>
      <c r="E164" s="142">
        <f t="shared" si="12"/>
        <v>1</v>
      </c>
    </row>
    <row r="165" spans="1:5" x14ac:dyDescent="0.25">
      <c r="A165" s="141" t="s">
        <v>29</v>
      </c>
      <c r="B165" s="51">
        <v>182000</v>
      </c>
      <c r="C165" s="42">
        <f t="shared" si="16"/>
        <v>0</v>
      </c>
      <c r="D165" s="51">
        <v>182000</v>
      </c>
      <c r="E165" s="142">
        <f t="shared" si="12"/>
        <v>1</v>
      </c>
    </row>
    <row r="166" spans="1:5" x14ac:dyDescent="0.25">
      <c r="A166" s="141" t="s">
        <v>30</v>
      </c>
      <c r="B166" s="51">
        <v>6000</v>
      </c>
      <c r="C166" s="42">
        <f t="shared" si="16"/>
        <v>100</v>
      </c>
      <c r="D166" s="51">
        <v>6100</v>
      </c>
      <c r="E166" s="142">
        <f t="shared" si="12"/>
        <v>1.0166666666666666</v>
      </c>
    </row>
    <row r="167" spans="1:5" x14ac:dyDescent="0.25">
      <c r="A167" s="141" t="s">
        <v>33</v>
      </c>
      <c r="B167" s="51">
        <v>1000</v>
      </c>
      <c r="C167" s="42">
        <f t="shared" si="16"/>
        <v>0</v>
      </c>
      <c r="D167" s="51">
        <v>1000</v>
      </c>
      <c r="E167" s="142">
        <f t="shared" si="12"/>
        <v>1</v>
      </c>
    </row>
    <row r="168" spans="1:5" ht="15.75" thickBot="1" x14ac:dyDescent="0.3">
      <c r="A168" s="143" t="s">
        <v>35</v>
      </c>
      <c r="B168" s="157">
        <v>5000</v>
      </c>
      <c r="C168" s="145">
        <f t="shared" si="16"/>
        <v>100</v>
      </c>
      <c r="D168" s="157">
        <v>5100</v>
      </c>
      <c r="E168" s="146">
        <f t="shared" si="12"/>
        <v>1.02</v>
      </c>
    </row>
  </sheetData>
  <mergeCells count="2">
    <mergeCell ref="A3:G3"/>
    <mergeCell ref="A1:E1"/>
  </mergeCells>
  <pageMargins left="0.70866141732283472" right="0.70866141732283472" top="0.74803149606299213" bottom="0.74803149606299213" header="0.31496062992125984" footer="0.31496062992125984"/>
  <pageSetup paperSize="9" scale="89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 - sažetak</vt:lpstr>
      <vt:lpstr>izv. prema ekonomskoj klasifika</vt:lpstr>
      <vt:lpstr>izv. prema izvorima financiranj</vt:lpstr>
      <vt:lpstr>rashodi prema funkcijskoj klasi</vt:lpstr>
      <vt:lpstr>Račun financiranja-ekonomska kl</vt:lpstr>
      <vt:lpstr>račun financiranja-izvori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Tuček</dc:creator>
  <cp:lastModifiedBy>Mateja Tuček</cp:lastModifiedBy>
  <cp:lastPrinted>2025-07-16T09:18:46Z</cp:lastPrinted>
  <dcterms:created xsi:type="dcterms:W3CDTF">2025-04-23T05:12:20Z</dcterms:created>
  <dcterms:modified xsi:type="dcterms:W3CDTF">2026-04-28T11:12:15Z</dcterms:modified>
</cp:coreProperties>
</file>