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teja\Desktop\2025\Prijedlog plana 26-28\Financijski plan 26-28, prosinac\"/>
    </mc:Choice>
  </mc:AlternateContent>
  <xr:revisionPtr revIDLastSave="0" documentId="13_ncr:1_{9F34FDBA-5B0C-457F-AE58-8A98F1A9BD65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8" l="1"/>
  <c r="E10" i="8"/>
  <c r="F10" i="8"/>
  <c r="C10" i="8"/>
  <c r="C11" i="8"/>
  <c r="C67" i="8"/>
  <c r="D67" i="8"/>
  <c r="E67" i="8"/>
  <c r="F67" i="8"/>
  <c r="B67" i="8"/>
  <c r="B17" i="7"/>
  <c r="B15" i="7"/>
  <c r="B10" i="5" l="1"/>
  <c r="D10" i="5"/>
  <c r="E10" i="5"/>
  <c r="F10" i="5"/>
  <c r="C10" i="5"/>
  <c r="C24" i="3"/>
  <c r="C23" i="3" s="1"/>
  <c r="C11" i="3"/>
  <c r="C10" i="3" s="1"/>
  <c r="E10" i="3"/>
  <c r="E23" i="3"/>
  <c r="F23" i="3"/>
  <c r="G23" i="3"/>
  <c r="D23" i="3"/>
  <c r="F10" i="3"/>
  <c r="G10" i="3"/>
  <c r="D10" i="3"/>
  <c r="F11" i="10"/>
  <c r="F8" i="10"/>
  <c r="F14" i="10" s="1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G14" i="10" s="1"/>
  <c r="J8" i="10"/>
  <c r="I8" i="10"/>
  <c r="H8" i="10"/>
  <c r="G8" i="10"/>
  <c r="J14" i="10" l="1"/>
  <c r="I14" i="10"/>
  <c r="H14" i="10"/>
  <c r="H22" i="10" s="1"/>
  <c r="H28" i="10" s="1"/>
  <c r="H29" i="10" s="1"/>
  <c r="I22" i="10"/>
  <c r="I28" i="10" s="1"/>
  <c r="I29" i="10" s="1"/>
  <c r="J22" i="10"/>
  <c r="J28" i="10" s="1"/>
  <c r="J29" i="10" s="1"/>
  <c r="F22" i="10"/>
  <c r="F28" i="10" s="1"/>
  <c r="F29" i="10" s="1"/>
  <c r="G22" i="10"/>
  <c r="G28" i="10" s="1"/>
  <c r="G29" i="10" s="1"/>
</calcChain>
</file>

<file path=xl/sharedStrings.xml><?xml version="1.0" encoding="utf-8"?>
<sst xmlns="http://schemas.openxmlformats.org/spreadsheetml/2006/main" count="841" uniqueCount="253">
  <si>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</si>
  <si>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</si>
  <si>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</si>
  <si>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</si>
  <si>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</si>
  <si>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</si>
  <si>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</si>
  <si>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</si>
  <si>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</si>
  <si>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</si>
  <si>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</si>
  <si>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</si>
  <si>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</si>
  <si>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Primici od financijske imovine i zaduživanja</t>
  </si>
  <si>
    <t>Izdaci za financijsku imovinu i otplate zajmova</t>
  </si>
  <si>
    <t>I. OPĆI DIO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</si>
  <si>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</si>
  <si>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</si>
  <si>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</si>
  <si>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</si>
  <si>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</si>
  <si>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</si>
  <si>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</si>
  <si>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</si>
  <si>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</si>
  <si>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</si>
  <si>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</si>
  <si>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</si>
  <si>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</si>
  <si>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</si>
  <si>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</si>
  <si>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</si>
  <si>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</si>
  <si>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</si>
  <si>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</si>
  <si>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</si>
  <si>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</si>
  <si>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</si>
  <si>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</si>
  <si>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</si>
  <si>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</si>
  <si>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</si>
  <si>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</si>
  <si>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</si>
  <si>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I RASHODI PREMA EKONOMSKOJ KLASIFIKACIJI</t>
  </si>
  <si>
    <t>PRIHODI I RASHODI PREMA IZVORIMA FINANCIRANJA</t>
  </si>
  <si>
    <t xml:space="preserve">B. RAČUN FINANCIRANJA </t>
  </si>
  <si>
    <t>RAČUN FINANCIRANJA PREMA EKONOMSKOJ KLASIFIKACIJI</t>
  </si>
  <si>
    <t>RAČUN FINANCIRANJA PREMA IZVORIMA FINANCIRANJA</t>
  </si>
  <si>
    <t>Razred/ skupina</t>
  </si>
  <si>
    <t>UKUPNO RASHODI</t>
  </si>
  <si>
    <t>UKUPNO PRIHODI</t>
  </si>
  <si>
    <t>Projekcija 
 2027.</t>
  </si>
  <si>
    <t>UKUPNO PRIMICI</t>
  </si>
  <si>
    <t>UKUPNO IZDACI</t>
  </si>
  <si>
    <t>8 Namjenski primici od financijske imovine i zaduživanja</t>
  </si>
  <si>
    <t xml:space="preserve">  81 Namjenski primici od financijske imovine i zaduživanja</t>
  </si>
  <si>
    <t>Brojčana oznaka i naziv</t>
  </si>
  <si>
    <t>Izvršenje 2024.</t>
  </si>
  <si>
    <t>Tekući plan 2025.</t>
  </si>
  <si>
    <t>Plan 2026.</t>
  </si>
  <si>
    <t>Projekcija 
2028.</t>
  </si>
  <si>
    <t>6 Prihodi poslovanja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</si>
  <si>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</si>
  <si>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</si>
  <si>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</si>
  <si>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 i prihodi od donacija te povrati po protestiranim jamstvima</t>
  </si>
  <si>
    <t>67 Prihodi iz nadležnog proračuna i od HZZO-a temeljem ugovornih obveza</t>
  </si>
  <si>
    <t>7 Prihodi od prodaje nefinancijske imovine</t>
  </si>
  <si>
    <t>72 Prihodi od prodaje proizvedene dugotrajne imovine</t>
  </si>
  <si>
    <t xml:space="preserve"> Prihodi poslovanja</t>
  </si>
  <si>
    <t>Prihodi od imovine</t>
  </si>
  <si>
    <t>Prihodi od upravnih i administrativnih pristojbi, pristojbi po posebnim propisima i naknada</t>
  </si>
  <si>
    <t>Prihodi od prodaje proizvoda i robe te pruženih usluga i prihodi od donacija te povrati po protestiranim jamstvima</t>
  </si>
  <si>
    <t xml:space="preserve"> Prihodi od prodaje proizvedene dugotrajne imovine</t>
  </si>
  <si>
    <t>3 Rashodi poslovanja</t>
  </si>
  <si>
    <t>31 Rashodi za zaposlene</t>
  </si>
  <si>
    <t>32 Materijalni rashodi</t>
  </si>
  <si>
    <t>34 Financijski rashodi</t>
  </si>
  <si>
    <t>37 Naknade građanima i kućanstvima na temelju osiguranja i druge naknade</t>
  </si>
  <si>
    <t>38 Ostali rashodi</t>
  </si>
  <si>
    <t>4 Rashodi za nabavu nefinancijske imovine</t>
  </si>
  <si>
    <t>42 Rashodi za nabavu proizvedene dugotrajne imovine</t>
  </si>
  <si>
    <t xml:space="preserve"> Materijalni rashodi</t>
  </si>
  <si>
    <t>Financijski rashodi</t>
  </si>
  <si>
    <t>Naknade građanima i kućanstvima na temelju osiguranja i druge naknade</t>
  </si>
  <si>
    <t>Ostali rashodi</t>
  </si>
  <si>
    <t>Rashodi za nabavu proizvedene dugotrajne imovine</t>
  </si>
  <si>
    <t>Višak</t>
  </si>
  <si>
    <t>Rashodi za dodatna ulaganja na nef. Imovini</t>
  </si>
  <si>
    <t>Pomoći dane  u inoz. I unutar općeg proračuna</t>
  </si>
  <si>
    <t>GLAVA: 12-31 EKONOMSKO -TURISTIČKA ŠKOLA KARLOVAC</t>
  </si>
  <si>
    <t>1 OPĆI PRIHODI I PRIMICI</t>
  </si>
  <si>
    <t>izvor: 11 Opći prihodi i primici</t>
  </si>
  <si>
    <t>111 Porezni i ostali prihodi</t>
  </si>
  <si>
    <t>izvor: 1110 OPĆI PRIHODI I PRIMICI KORISNICI</t>
  </si>
  <si>
    <t>izvor: 432 PRIHODI ZA POSEBNE NAMJENE - korisnici</t>
  </si>
  <si>
    <t>5 POMOĆI</t>
  </si>
  <si>
    <t>izvor: 56 Fondovi EU-a</t>
  </si>
  <si>
    <t>6 DONACIJE</t>
  </si>
  <si>
    <t>izvor: 61 Donacije</t>
  </si>
  <si>
    <t>izvor: 611 Donacije</t>
  </si>
  <si>
    <t>7 Namjenski primici od zaduživanja</t>
  </si>
  <si>
    <t>izvor: 71 Namjenski primici od zaduživanja</t>
  </si>
  <si>
    <t>izvor: 711 Prihodi od nefinancijske imovine i nadoknade štete s osnova osiguranja</t>
  </si>
  <si>
    <t>UKUPNI RASHODI</t>
  </si>
  <si>
    <t>9 Vlastiti izvori</t>
  </si>
  <si>
    <t>92 Rezultat poslovanja</t>
  </si>
  <si>
    <t>0 Javnost</t>
  </si>
  <si>
    <t>funk. klas: 09 OBRAZOVANJE</t>
  </si>
  <si>
    <t>092 Srednjoškolsko obrazovanje</t>
  </si>
  <si>
    <t>Funkc. klas: 0922 Više srednjoškolsko obrazovanje</t>
  </si>
  <si>
    <t>096 Dodatne usluge u obrazovanju</t>
  </si>
  <si>
    <t>Funkc. klas: 0960 Dodatne usluge u obrazovanju</t>
  </si>
  <si>
    <t>RAZDJEL: 12 Upravni odjel za društvene djelatnosti</t>
  </si>
  <si>
    <t>0,00</t>
  </si>
  <si>
    <t>1.671.773,00</t>
  </si>
  <si>
    <t>1.619.000,00</t>
  </si>
  <si>
    <t>1.614.000,00</t>
  </si>
  <si>
    <t>izvor: 1 OPĆI PRIHODI I PRIMICI</t>
  </si>
  <si>
    <t>20,00</t>
  </si>
  <si>
    <t>izvor: 4 Prihodi za posebne namjene</t>
  </si>
  <si>
    <t>10.500,00</t>
  </si>
  <si>
    <t>6.500,00</t>
  </si>
  <si>
    <t>izvor: 5 POMOĆI</t>
  </si>
  <si>
    <t>1.456.378,00</t>
  </si>
  <si>
    <t>1.402.800,00</t>
  </si>
  <si>
    <t>izvor: 6 DONACIJE</t>
  </si>
  <si>
    <t>4.100,00</t>
  </si>
  <si>
    <t>8.200,00</t>
  </si>
  <si>
    <t>izvor: 7 Namjenski primici od zaduživanja</t>
  </si>
  <si>
    <t>6.600,00</t>
  </si>
  <si>
    <t>3.000,00</t>
  </si>
  <si>
    <t>123 Zakonski standard javnih ustanova SŠ</t>
  </si>
  <si>
    <t>122.200,00</t>
  </si>
  <si>
    <t>A100037 Odgojnoobrazovno, administrativno i tehničko osoblje</t>
  </si>
  <si>
    <t>28.200,00</t>
  </si>
  <si>
    <t>27.700,00</t>
  </si>
  <si>
    <t>500,00</t>
  </si>
  <si>
    <t>A100037A Odgojnoobrazovno, administrativno i tehničko osoblje - POSEBNI DIO</t>
  </si>
  <si>
    <t>89.000,00</t>
  </si>
  <si>
    <t>A100038 Operativni plan TIO - SŠ</t>
  </si>
  <si>
    <t>5.000,00</t>
  </si>
  <si>
    <t>125 Program javnih potreba iznad standarda - vlastiti prihodi</t>
  </si>
  <si>
    <t>42.000,00</t>
  </si>
  <si>
    <t>45.000,00</t>
  </si>
  <si>
    <t>40.000,00</t>
  </si>
  <si>
    <t>A100042 Javne potrebe iznad standarda-vlastiti prihodi</t>
  </si>
  <si>
    <t>38.850,00</t>
  </si>
  <si>
    <t>39.800,00</t>
  </si>
  <si>
    <t>34.800,00</t>
  </si>
  <si>
    <t>1.550,00</t>
  </si>
  <si>
    <t>6.000,00</t>
  </si>
  <si>
    <t>1.000,00</t>
  </si>
  <si>
    <t>37.150,00</t>
  </si>
  <si>
    <t>33.700,00</t>
  </si>
  <si>
    <t>100,00</t>
  </si>
  <si>
    <t>50,00</t>
  </si>
  <si>
    <t>3.150,00</t>
  </si>
  <si>
    <t>5.200,00</t>
  </si>
  <si>
    <t>141 Javne potrebe iznad zakonskog standarda SŠ</t>
  </si>
  <si>
    <t>49.973,00</t>
  </si>
  <si>
    <t>32.300,00</t>
  </si>
  <si>
    <t>A100078 Županijske javne potrebe SŠ</t>
  </si>
  <si>
    <t>3.400,00</t>
  </si>
  <si>
    <t>900,00</t>
  </si>
  <si>
    <t>2.900,00</t>
  </si>
  <si>
    <t>400,00</t>
  </si>
  <si>
    <t>A100142B Prihodi od nefinancijske imovine i nadoknade štete s osnova osiguranja</t>
  </si>
  <si>
    <t>A100159A Javne potrebe iznad standarda - donacije</t>
  </si>
  <si>
    <t>1.500,00</t>
  </si>
  <si>
    <t>5.600,00</t>
  </si>
  <si>
    <t>2.600,00</t>
  </si>
  <si>
    <t>A100161A Javne potrebe iznad standarda - OSTALO</t>
  </si>
  <si>
    <t>A100162A Prijenos sredstava od nenadležnih proračuna</t>
  </si>
  <si>
    <t>15.750,00</t>
  </si>
  <si>
    <t>11.900,00</t>
  </si>
  <si>
    <t>14.250,00</t>
  </si>
  <si>
    <t>10.400,00</t>
  </si>
  <si>
    <t>700,00</t>
  </si>
  <si>
    <t>11.700,00</t>
  </si>
  <si>
    <t>7.800,00</t>
  </si>
  <si>
    <t>850,00</t>
  </si>
  <si>
    <t>A100166A Prihod od financijske imovine - korisnici</t>
  </si>
  <si>
    <t>A100171A Javne potrebe iznad standarda - projekti EU-a - korisnici</t>
  </si>
  <si>
    <t>7.803,00</t>
  </si>
  <si>
    <t>A100191A Shema školskog voća, povrća i mlijeka</t>
  </si>
  <si>
    <t>1.800,00</t>
  </si>
  <si>
    <t>158 Pomoćnici u nastavi OŠ i SŠ (EU projekt)</t>
  </si>
  <si>
    <t>67.600,00</t>
  </si>
  <si>
    <t>76.500,00</t>
  </si>
  <si>
    <t>A100128 Pomoćnici u nastavi OŠ i SŠ (EU projekt)</t>
  </si>
  <si>
    <t>19.620,00</t>
  </si>
  <si>
    <t>22.150,00</t>
  </si>
  <si>
    <t>19.320,00</t>
  </si>
  <si>
    <t>21.850,00</t>
  </si>
  <si>
    <t>300,00</t>
  </si>
  <si>
    <t>6.955,00</t>
  </si>
  <si>
    <t>8.250,00</t>
  </si>
  <si>
    <t>6.375,00</t>
  </si>
  <si>
    <t>7.500,00</t>
  </si>
  <si>
    <t>580,00</t>
  </si>
  <si>
    <t>750,00</t>
  </si>
  <si>
    <t>41.025,00</t>
  </si>
  <si>
    <t>46.100,00</t>
  </si>
  <si>
    <t>37.975,00</t>
  </si>
  <si>
    <t>43.000,00</t>
  </si>
  <si>
    <t>3.050,00</t>
  </si>
  <si>
    <t>3.100,00</t>
  </si>
  <si>
    <t>201 MZOS- Plaće SŠ</t>
  </si>
  <si>
    <t>1.390.000,00</t>
  </si>
  <si>
    <t>1.343.000,00</t>
  </si>
  <si>
    <t>A200201 MZOS- Plaće SŠ</t>
  </si>
  <si>
    <t>1.384.000,00</t>
  </si>
  <si>
    <t>1.337.000,00</t>
  </si>
  <si>
    <t xml:space="preserve">Šifra  i Naziv </t>
  </si>
  <si>
    <t>POSEBNI DIO</t>
  </si>
  <si>
    <t>K100004 Nefinancijska imovina i investicijsko održavanje SŠ</t>
  </si>
  <si>
    <t>0922 Više srednjoškolsko obrazovanje</t>
  </si>
  <si>
    <t>45 Rashodi za dodatna ulaganja na nefinancijskoj imovini</t>
  </si>
  <si>
    <t>41 Rashodi za nabavu neproizvedene dugotrajne imovine</t>
  </si>
  <si>
    <t>36 Pomoći dane u inozemstvo i unutar općeg proračuna</t>
  </si>
  <si>
    <t>A100163A Javne potrebe iznad standarda - EU PROJEKTI</t>
  </si>
  <si>
    <t>0960 Dodatne usluge u obrazovanju</t>
  </si>
  <si>
    <t>1210882.8*9</t>
  </si>
  <si>
    <t>266.136.13</t>
  </si>
  <si>
    <t>izvor: 560 pomoći-fond EU</t>
  </si>
  <si>
    <t>41 rashodi za nabavu neproizvedene dug.imovine</t>
  </si>
  <si>
    <t>45 Rashodi za dodatna ulaganja na nef.imovini</t>
  </si>
  <si>
    <t>36 Pomoći dane u inozemstvo i unutar općeg proačuna</t>
  </si>
  <si>
    <t>560 pomoći - fond eu korisnici</t>
  </si>
  <si>
    <t>Klasa:</t>
  </si>
  <si>
    <t>URBROJ:</t>
  </si>
  <si>
    <t>Predsjednik školskog odbora</t>
  </si>
  <si>
    <t>Marko Šegavić, prof.</t>
  </si>
  <si>
    <t>Ravnatelj</t>
  </si>
  <si>
    <t>Dino Milašinčić, mag.oec.</t>
  </si>
  <si>
    <t>FINANCIJSKI PLAN EKONOMSKO-TURISTIČKE ŠKOLE
ZA 2026. I PROJEKCIJA ZA 2027. I 2028. GODINU</t>
  </si>
  <si>
    <t xml:space="preserve">Karlovac, </t>
  </si>
  <si>
    <t>FINANCIJSK PLAN EKONOMSKO-TURISTIČKE ŠKOLE
ZA 2026. I PROJEKCIJA ZA 2027. I 2028. GODINU</t>
  </si>
  <si>
    <t>izvor: 31 Vlastiti prihodi</t>
  </si>
  <si>
    <t>izvor: 50 Pomoći</t>
  </si>
  <si>
    <t>izvor: 50 Pomoći iz državnog proračuna</t>
  </si>
  <si>
    <t>izvor: 43 PRIHODI ZA POSEBNE NAMJENE - korisnici</t>
  </si>
  <si>
    <t>izvor: 50 POMOĆI IZ NENADLEŽNIH PRORAČUNA - KORISNICI</t>
  </si>
  <si>
    <t>izvor: 510 Pomoći</t>
  </si>
  <si>
    <t>izvor: 510 FONDOVI EU-a KORISNICI</t>
  </si>
  <si>
    <t>izvor: 50115 Pomoći iz državnog proračuna kroz opće prihod i primitke - plaće OŠ i SŠ</t>
  </si>
  <si>
    <t>izvor: 50115 Pomoći iz državnog proračuna - plaće MZOS</t>
  </si>
  <si>
    <t xml:space="preserve"> FINANCIJSKI PLAN EKONOMSKO-TURISTIČKE ŠKOLE
ZA 2026. I PROJEKCIJA ZA 2027. I 2028. GODINU</t>
  </si>
  <si>
    <t>izvor: 3 VLASTITI PRIHODI</t>
  </si>
  <si>
    <t>izvor: 50 POMOĆI IZ DRŽAVNOG PRORAČUNA</t>
  </si>
  <si>
    <t>izvor: 56 FONDOVI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</si>
</sst>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80"/>
      <name val="Arial"/>
      <family val="2"/>
      <charset val="238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rgb="FF000080"/>
      <name val="Arial"/>
      <family val="2"/>
    </font>
    <font>
      <b/>
      <sz val="10"/>
      <color rgb="FF000080"/>
      <name val="Arial"/>
      <family val="2"/>
    </font>
    <font>
      <sz val="14"/>
      <color theme="1"/>
      <name val="Calibri"/>
      <family val="2"/>
      <charset val="238"/>
      <scheme val="minor"/>
    </font>
    <font>
      <b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E0D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19" fillId="0" borderId="0" xfId="0" applyFont="1"/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16" fillId="0" borderId="0" xfId="0" applyNumberFormat="1" applyFont="1" applyAlignment="1">
      <alignment wrapText="1"/>
    </xf>
    <xf numFmtId="4" fontId="18" fillId="0" borderId="0" xfId="0" applyNumberFormat="1" applyFont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6" fillId="3" borderId="1" xfId="0" quotePrefix="1" applyNumberFormat="1" applyFont="1" applyFill="1" applyBorder="1" applyAlignment="1">
      <alignment horizontal="right"/>
    </xf>
    <xf numFmtId="4" fontId="0" fillId="0" borderId="0" xfId="0" applyNumberFormat="1"/>
    <xf numFmtId="4" fontId="6" fillId="3" borderId="3" xfId="0" applyNumberFormat="1" applyFont="1" applyFill="1" applyBorder="1" applyAlignment="1">
      <alignment horizontal="right" wrapText="1"/>
    </xf>
    <xf numFmtId="0" fontId="20" fillId="2" borderId="6" xfId="0" applyFont="1" applyFill="1" applyBorder="1" applyAlignment="1">
      <alignment horizontal="left" wrapText="1" indent="1"/>
    </xf>
    <xf numFmtId="4" fontId="20" fillId="2" borderId="6" xfId="0" applyNumberFormat="1" applyFont="1" applyFill="1" applyBorder="1" applyAlignment="1">
      <alignment horizontal="right" wrapText="1" indent="1"/>
    </xf>
    <xf numFmtId="0" fontId="20" fillId="2" borderId="6" xfId="0" applyFont="1" applyFill="1" applyBorder="1" applyAlignment="1">
      <alignment horizontal="right" wrapText="1" indent="1"/>
    </xf>
    <xf numFmtId="0" fontId="20" fillId="2" borderId="3" xfId="0" applyFont="1" applyFill="1" applyBorder="1" applyAlignment="1">
      <alignment horizontal="left" wrapText="1" indent="1"/>
    </xf>
    <xf numFmtId="4" fontId="20" fillId="2" borderId="3" xfId="0" applyNumberFormat="1" applyFont="1" applyFill="1" applyBorder="1" applyAlignment="1">
      <alignment horizontal="right" wrapText="1" indent="1"/>
    </xf>
    <xf numFmtId="0" fontId="20" fillId="2" borderId="3" xfId="0" applyFont="1" applyFill="1" applyBorder="1" applyAlignment="1">
      <alignment horizontal="right" wrapText="1" inden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 wrapText="1"/>
    </xf>
    <xf numFmtId="4" fontId="20" fillId="2" borderId="13" xfId="0" applyNumberFormat="1" applyFont="1" applyFill="1" applyBorder="1" applyAlignment="1">
      <alignment horizontal="right" wrapText="1" indent="1"/>
    </xf>
    <xf numFmtId="0" fontId="9" fillId="2" borderId="12" xfId="0" quotePrefix="1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right" wrapText="1" indent="1"/>
    </xf>
    <xf numFmtId="0" fontId="9" fillId="2" borderId="12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20" fillId="2" borderId="15" xfId="0" applyFont="1" applyFill="1" applyBorder="1" applyAlignment="1">
      <alignment horizontal="left" wrapText="1" indent="1"/>
    </xf>
    <xf numFmtId="4" fontId="20" fillId="2" borderId="15" xfId="0" applyNumberFormat="1" applyFont="1" applyFill="1" applyBorder="1" applyAlignment="1">
      <alignment horizontal="right" wrapText="1" indent="1"/>
    </xf>
    <xf numFmtId="4" fontId="6" fillId="0" borderId="10" xfId="0" applyNumberFormat="1" applyFont="1" applyBorder="1" applyAlignment="1">
      <alignment horizontal="right" vertical="center" wrapText="1"/>
    </xf>
    <xf numFmtId="0" fontId="20" fillId="2" borderId="17" xfId="0" applyFont="1" applyFill="1" applyBorder="1" applyAlignment="1">
      <alignment horizontal="left" wrapText="1" indent="1"/>
    </xf>
    <xf numFmtId="4" fontId="20" fillId="2" borderId="17" xfId="0" applyNumberFormat="1" applyFont="1" applyFill="1" applyBorder="1" applyAlignment="1">
      <alignment horizontal="right" wrapText="1" indent="1"/>
    </xf>
    <xf numFmtId="0" fontId="6" fillId="0" borderId="18" xfId="0" applyFont="1" applyBorder="1" applyAlignment="1">
      <alignment horizontal="left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4" fontId="20" fillId="2" borderId="19" xfId="0" applyNumberFormat="1" applyFont="1" applyFill="1" applyBorder="1" applyAlignment="1">
      <alignment horizontal="right" wrapText="1" indent="1"/>
    </xf>
    <xf numFmtId="0" fontId="20" fillId="2" borderId="19" xfId="0" applyFont="1" applyFill="1" applyBorder="1" applyAlignment="1">
      <alignment horizontal="left" wrapText="1" indent="1"/>
    </xf>
    <xf numFmtId="0" fontId="9" fillId="2" borderId="20" xfId="0" applyFont="1" applyFill="1" applyBorder="1" applyAlignment="1">
      <alignment horizontal="center" vertical="center" wrapText="1"/>
    </xf>
    <xf numFmtId="4" fontId="20" fillId="2" borderId="21" xfId="0" applyNumberFormat="1" applyFont="1" applyFill="1" applyBorder="1" applyAlignment="1">
      <alignment horizontal="right" wrapText="1" indent="1"/>
    </xf>
    <xf numFmtId="0" fontId="1" fillId="0" borderId="12" xfId="0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1" fillId="0" borderId="3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4" fontId="1" fillId="0" borderId="3" xfId="0" applyNumberFormat="1" applyFont="1" applyBorder="1"/>
    <xf numFmtId="4" fontId="1" fillId="0" borderId="15" xfId="0" applyNumberFormat="1" applyFont="1" applyBorder="1"/>
    <xf numFmtId="4" fontId="21" fillId="5" borderId="6" xfId="0" applyNumberFormat="1" applyFont="1" applyFill="1" applyBorder="1" applyAlignment="1">
      <alignment horizontal="right" wrapText="1" indent="1"/>
    </xf>
    <xf numFmtId="4" fontId="6" fillId="0" borderId="18" xfId="0" applyNumberFormat="1" applyFont="1" applyBorder="1" applyAlignment="1">
      <alignment horizontal="right" vertical="center" wrapText="1"/>
    </xf>
    <xf numFmtId="4" fontId="20" fillId="5" borderId="6" xfId="0" applyNumberFormat="1" applyFont="1" applyFill="1" applyBorder="1" applyAlignment="1">
      <alignment horizontal="right" wrapText="1"/>
    </xf>
    <xf numFmtId="0" fontId="20" fillId="2" borderId="6" xfId="0" applyFont="1" applyFill="1" applyBorder="1" applyAlignment="1">
      <alignment horizontal="right" wrapText="1"/>
    </xf>
    <xf numFmtId="0" fontId="20" fillId="2" borderId="17" xfId="0" applyFont="1" applyFill="1" applyBorder="1" applyAlignment="1">
      <alignment horizontal="right" wrapText="1"/>
    </xf>
    <xf numFmtId="0" fontId="1" fillId="0" borderId="3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21" fillId="5" borderId="6" xfId="0" applyFont="1" applyFill="1" applyBorder="1" applyAlignment="1">
      <alignment horizontal="left" wrapText="1" indent="1"/>
    </xf>
    <xf numFmtId="0" fontId="21" fillId="5" borderId="3" xfId="0" applyFont="1" applyFill="1" applyBorder="1" applyAlignment="1">
      <alignment horizontal="left" wrapText="1" indent="1"/>
    </xf>
    <xf numFmtId="0" fontId="22" fillId="6" borderId="6" xfId="0" applyFont="1" applyFill="1" applyBorder="1" applyAlignment="1">
      <alignment horizontal="left" wrapText="1" indent="1"/>
    </xf>
    <xf numFmtId="4" fontId="22" fillId="6" borderId="6" xfId="0" applyNumberFormat="1" applyFont="1" applyFill="1" applyBorder="1" applyAlignment="1">
      <alignment horizontal="right" wrapText="1" indent="1"/>
    </xf>
    <xf numFmtId="0" fontId="20" fillId="7" borderId="6" xfId="0" applyFont="1" applyFill="1" applyBorder="1" applyAlignment="1">
      <alignment horizontal="left" wrapText="1" indent="1"/>
    </xf>
    <xf numFmtId="4" fontId="20" fillId="7" borderId="6" xfId="0" applyNumberFormat="1" applyFont="1" applyFill="1" applyBorder="1" applyAlignment="1">
      <alignment horizontal="right" wrapText="1" indent="1"/>
    </xf>
    <xf numFmtId="0" fontId="20" fillId="5" borderId="6" xfId="0" applyFont="1" applyFill="1" applyBorder="1" applyAlignment="1">
      <alignment horizontal="left" wrapText="1" indent="1"/>
    </xf>
    <xf numFmtId="4" fontId="20" fillId="5" borderId="6" xfId="0" applyNumberFormat="1" applyFont="1" applyFill="1" applyBorder="1" applyAlignment="1">
      <alignment horizontal="right" wrapText="1" indent="1"/>
    </xf>
    <xf numFmtId="0" fontId="21" fillId="5" borderId="6" xfId="0" applyFont="1" applyFill="1" applyBorder="1" applyAlignment="1">
      <alignment horizontal="right" wrapText="1" indent="1"/>
    </xf>
    <xf numFmtId="0" fontId="20" fillId="5" borderId="6" xfId="0" applyFont="1" applyFill="1" applyBorder="1" applyAlignment="1">
      <alignment horizontal="right" wrapText="1" indent="1"/>
    </xf>
    <xf numFmtId="0" fontId="20" fillId="7" borderId="6" xfId="0" applyFont="1" applyFill="1" applyBorder="1" applyAlignment="1">
      <alignment horizontal="right" wrapText="1" indent="1"/>
    </xf>
    <xf numFmtId="0" fontId="6" fillId="4" borderId="0" xfId="0" applyFont="1" applyFill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22" fillId="6" borderId="22" xfId="0" applyFont="1" applyFill="1" applyBorder="1" applyAlignment="1">
      <alignment horizontal="left" wrapText="1" indent="1"/>
    </xf>
    <xf numFmtId="4" fontId="22" fillId="6" borderId="19" xfId="0" applyNumberFormat="1" applyFont="1" applyFill="1" applyBorder="1" applyAlignment="1">
      <alignment horizontal="right" wrapText="1" indent="1"/>
    </xf>
    <xf numFmtId="0" fontId="20" fillId="7" borderId="22" xfId="0" applyFont="1" applyFill="1" applyBorder="1" applyAlignment="1">
      <alignment horizontal="left" wrapText="1" indent="1"/>
    </xf>
    <xf numFmtId="4" fontId="20" fillId="7" borderId="19" xfId="0" applyNumberFormat="1" applyFont="1" applyFill="1" applyBorder="1" applyAlignment="1">
      <alignment horizontal="right" wrapText="1" indent="1"/>
    </xf>
    <xf numFmtId="0" fontId="20" fillId="5" borderId="22" xfId="0" applyFont="1" applyFill="1" applyBorder="1" applyAlignment="1">
      <alignment horizontal="left" wrapText="1" indent="1"/>
    </xf>
    <xf numFmtId="4" fontId="20" fillId="5" borderId="19" xfId="0" applyNumberFormat="1" applyFont="1" applyFill="1" applyBorder="1" applyAlignment="1">
      <alignment horizontal="right" wrapText="1" indent="1"/>
    </xf>
    <xf numFmtId="0" fontId="21" fillId="5" borderId="22" xfId="0" applyFont="1" applyFill="1" applyBorder="1" applyAlignment="1">
      <alignment horizontal="left" wrapText="1" indent="1"/>
    </xf>
    <xf numFmtId="4" fontId="21" fillId="5" borderId="19" xfId="0" applyNumberFormat="1" applyFont="1" applyFill="1" applyBorder="1" applyAlignment="1">
      <alignment horizontal="right" wrapText="1" indent="1"/>
    </xf>
    <xf numFmtId="0" fontId="20" fillId="5" borderId="19" xfId="0" applyFont="1" applyFill="1" applyBorder="1" applyAlignment="1">
      <alignment horizontal="right" wrapText="1" indent="1"/>
    </xf>
    <xf numFmtId="0" fontId="21" fillId="5" borderId="19" xfId="0" applyFont="1" applyFill="1" applyBorder="1" applyAlignment="1">
      <alignment horizontal="left" wrapText="1" indent="1"/>
    </xf>
    <xf numFmtId="0" fontId="20" fillId="7" borderId="19" xfId="0" applyFont="1" applyFill="1" applyBorder="1" applyAlignment="1">
      <alignment horizontal="right" wrapText="1" indent="1"/>
    </xf>
    <xf numFmtId="0" fontId="21" fillId="5" borderId="23" xfId="0" applyFont="1" applyFill="1" applyBorder="1" applyAlignment="1">
      <alignment horizontal="left" wrapText="1" indent="1"/>
    </xf>
    <xf numFmtId="0" fontId="21" fillId="5" borderId="24" xfId="0" applyFont="1" applyFill="1" applyBorder="1" applyAlignment="1">
      <alignment horizontal="left" wrapText="1" indent="1"/>
    </xf>
    <xf numFmtId="4" fontId="21" fillId="5" borderId="24" xfId="0" applyNumberFormat="1" applyFont="1" applyFill="1" applyBorder="1" applyAlignment="1">
      <alignment horizontal="right" wrapText="1" indent="1"/>
    </xf>
    <xf numFmtId="0" fontId="21" fillId="5" borderId="25" xfId="0" applyFont="1" applyFill="1" applyBorder="1" applyAlignment="1">
      <alignment horizontal="left" wrapText="1" indent="1"/>
    </xf>
    <xf numFmtId="0" fontId="23" fillId="8" borderId="6" xfId="0" applyFont="1" applyFill="1" applyBorder="1" applyAlignment="1">
      <alignment horizontal="left" wrapText="1"/>
    </xf>
    <xf numFmtId="0" fontId="23" fillId="8" borderId="6" xfId="0" applyFont="1" applyFill="1" applyBorder="1" applyAlignment="1">
      <alignment horizontal="right" wrapText="1"/>
    </xf>
    <xf numFmtId="0" fontId="24" fillId="9" borderId="6" xfId="0" applyFont="1" applyFill="1" applyBorder="1" applyAlignment="1">
      <alignment horizontal="left" wrapText="1"/>
    </xf>
    <xf numFmtId="0" fontId="24" fillId="9" borderId="6" xfId="0" applyFont="1" applyFill="1" applyBorder="1" applyAlignment="1">
      <alignment horizontal="right" wrapText="1"/>
    </xf>
    <xf numFmtId="0" fontId="24" fillId="7" borderId="6" xfId="0" applyFont="1" applyFill="1" applyBorder="1" applyAlignment="1">
      <alignment horizontal="left" wrapText="1"/>
    </xf>
    <xf numFmtId="0" fontId="24" fillId="7" borderId="6" xfId="0" applyFont="1" applyFill="1" applyBorder="1" applyAlignment="1">
      <alignment horizontal="right" wrapText="1"/>
    </xf>
    <xf numFmtId="0" fontId="24" fillId="10" borderId="6" xfId="0" applyFont="1" applyFill="1" applyBorder="1" applyAlignment="1">
      <alignment horizontal="left" wrapText="1" indent="1"/>
    </xf>
    <xf numFmtId="0" fontId="24" fillId="10" borderId="6" xfId="0" applyFont="1" applyFill="1" applyBorder="1" applyAlignment="1">
      <alignment horizontal="right" wrapText="1"/>
    </xf>
    <xf numFmtId="0" fontId="24" fillId="11" borderId="6" xfId="0" applyFont="1" applyFill="1" applyBorder="1" applyAlignment="1">
      <alignment horizontal="left" wrapText="1" indent="1"/>
    </xf>
    <xf numFmtId="0" fontId="24" fillId="11" borderId="6" xfId="0" applyFont="1" applyFill="1" applyBorder="1" applyAlignment="1">
      <alignment horizontal="right" wrapText="1"/>
    </xf>
    <xf numFmtId="0" fontId="25" fillId="5" borderId="6" xfId="0" applyFont="1" applyFill="1" applyBorder="1" applyAlignment="1">
      <alignment horizontal="left" wrapText="1"/>
    </xf>
    <xf numFmtId="0" fontId="25" fillId="5" borderId="6" xfId="0" applyFont="1" applyFill="1" applyBorder="1" applyAlignment="1">
      <alignment horizontal="right" wrapText="1"/>
    </xf>
    <xf numFmtId="0" fontId="25" fillId="5" borderId="6" xfId="0" applyFont="1" applyFill="1" applyBorder="1" applyAlignment="1">
      <alignment horizontal="left" wrapText="1" indent="1"/>
    </xf>
    <xf numFmtId="0" fontId="26" fillId="0" borderId="0" xfId="0" applyFont="1" applyAlignment="1">
      <alignment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5" fillId="7" borderId="6" xfId="0" applyFont="1" applyFill="1" applyBorder="1" applyAlignment="1">
      <alignment horizontal="right" wrapText="1"/>
    </xf>
    <xf numFmtId="0" fontId="28" fillId="0" borderId="0" xfId="0" applyFont="1"/>
    <xf numFmtId="0" fontId="29" fillId="8" borderId="6" xfId="0" applyFont="1" applyFill="1" applyBorder="1" applyAlignment="1">
      <alignment horizontal="right" wrapText="1"/>
    </xf>
    <xf numFmtId="0" fontId="24" fillId="5" borderId="6" xfId="0" applyFont="1" applyFill="1" applyBorder="1" applyAlignment="1">
      <alignment horizontal="right" wrapText="1"/>
    </xf>
    <xf numFmtId="0" fontId="21" fillId="7" borderId="6" xfId="0" applyFont="1" applyFill="1" applyBorder="1" applyAlignment="1">
      <alignment horizontal="left" wrapText="1" indent="1"/>
    </xf>
    <xf numFmtId="0" fontId="20" fillId="9" borderId="6" xfId="0" applyFont="1" applyFill="1" applyBorder="1" applyAlignment="1">
      <alignment horizontal="left" wrapText="1" indent="1"/>
    </xf>
    <xf numFmtId="0" fontId="20" fillId="11" borderId="6" xfId="0" applyFont="1" applyFill="1" applyBorder="1" applyAlignment="1">
      <alignment horizontal="left" wrapText="1" indent="1"/>
    </xf>
    <xf numFmtId="4" fontId="6" fillId="4" borderId="4" xfId="0" applyNumberFormat="1" applyFont="1" applyFill="1" applyBorder="1" applyAlignment="1">
      <alignment horizontal="center" vertical="center" wrapText="1"/>
    </xf>
    <xf numFmtId="4" fontId="23" fillId="8" borderId="6" xfId="0" applyNumberFormat="1" applyFont="1" applyFill="1" applyBorder="1" applyAlignment="1">
      <alignment horizontal="right" wrapText="1"/>
    </xf>
    <xf numFmtId="4" fontId="24" fillId="7" borderId="6" xfId="0" applyNumberFormat="1" applyFont="1" applyFill="1" applyBorder="1" applyAlignment="1">
      <alignment horizontal="right" wrapText="1"/>
    </xf>
    <xf numFmtId="4" fontId="24" fillId="11" borderId="6" xfId="0" applyNumberFormat="1" applyFont="1" applyFill="1" applyBorder="1" applyAlignment="1">
      <alignment horizontal="right" wrapText="1"/>
    </xf>
    <xf numFmtId="4" fontId="25" fillId="5" borderId="6" xfId="0" applyNumberFormat="1" applyFont="1" applyFill="1" applyBorder="1" applyAlignment="1">
      <alignment horizontal="right" wrapText="1"/>
    </xf>
    <xf numFmtId="0" fontId="25" fillId="2" borderId="6" xfId="0" applyFont="1" applyFill="1" applyBorder="1" applyAlignment="1">
      <alignment horizontal="right" wrapText="1"/>
    </xf>
    <xf numFmtId="0" fontId="0" fillId="2" borderId="0" xfId="0" applyFill="1"/>
    <xf numFmtId="0" fontId="27" fillId="0" borderId="0" xfId="0" applyFont="1" applyAlignment="1">
      <alignment horizontal="center" vertical="center" wrapText="1"/>
    </xf>
    <xf numFmtId="0" fontId="27" fillId="4" borderId="10" xfId="0" applyFont="1" applyFill="1" applyBorder="1" applyAlignment="1">
      <alignment horizontal="center" vertical="center" wrapText="1"/>
    </xf>
    <xf numFmtId="4" fontId="25" fillId="7" borderId="6" xfId="0" applyNumberFormat="1" applyFont="1" applyFill="1" applyBorder="1" applyAlignment="1">
      <alignment horizontal="right" wrapText="1" indent="1"/>
    </xf>
    <xf numFmtId="4" fontId="25" fillId="5" borderId="6" xfId="0" applyNumberFormat="1" applyFont="1" applyFill="1" applyBorder="1" applyAlignment="1">
      <alignment horizontal="right" wrapText="1" indent="1"/>
    </xf>
    <xf numFmtId="0" fontId="25" fillId="5" borderId="6" xfId="0" applyFont="1" applyFill="1" applyBorder="1" applyAlignment="1">
      <alignment horizontal="right" wrapText="1" indent="1"/>
    </xf>
    <xf numFmtId="0" fontId="25" fillId="7" borderId="6" xfId="0" applyFont="1" applyFill="1" applyBorder="1" applyAlignment="1">
      <alignment horizontal="right" wrapText="1" indent="1"/>
    </xf>
    <xf numFmtId="0" fontId="25" fillId="5" borderId="24" xfId="0" applyFont="1" applyFill="1" applyBorder="1" applyAlignment="1">
      <alignment horizontal="left" wrapText="1" indent="1"/>
    </xf>
    <xf numFmtId="4" fontId="31" fillId="6" borderId="6" xfId="0" applyNumberFormat="1" applyFont="1" applyFill="1" applyBorder="1" applyAlignment="1">
      <alignment horizontal="right" wrapText="1" indent="1"/>
    </xf>
    <xf numFmtId="4" fontId="24" fillId="7" borderId="6" xfId="0" applyNumberFormat="1" applyFont="1" applyFill="1" applyBorder="1" applyAlignment="1">
      <alignment horizontal="right" wrapText="1" indent="1"/>
    </xf>
    <xf numFmtId="4" fontId="24" fillId="5" borderId="6" xfId="0" applyNumberFormat="1" applyFont="1" applyFill="1" applyBorder="1" applyAlignment="1">
      <alignment horizontal="right" wrapText="1" indent="1"/>
    </xf>
    <xf numFmtId="4" fontId="20" fillId="5" borderId="24" xfId="0" applyNumberFormat="1" applyFont="1" applyFill="1" applyBorder="1" applyAlignment="1">
      <alignment horizontal="right" wrapText="1" indent="1"/>
    </xf>
    <xf numFmtId="4" fontId="2" fillId="0" borderId="0" xfId="0" applyNumberFormat="1" applyFont="1" applyAlignment="1">
      <alignment horizontal="right" vertical="center" wrapText="1"/>
    </xf>
    <xf numFmtId="4" fontId="6" fillId="4" borderId="18" xfId="0" applyNumberFormat="1" applyFont="1" applyFill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6" fillId="4" borderId="4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0" fontId="32" fillId="0" borderId="0" xfId="0" applyFont="1"/>
    <xf numFmtId="0" fontId="0" fillId="0" borderId="5" xfId="0" applyBorder="1"/>
    <xf numFmtId="0" fontId="1" fillId="0" borderId="14" xfId="0" applyFont="1" applyBorder="1" applyAlignment="1">
      <alignment horizontal="center" vertical="center"/>
    </xf>
    <xf numFmtId="4" fontId="22" fillId="6" borderId="27" xfId="0" applyNumberFormat="1" applyFont="1" applyFill="1" applyBorder="1" applyAlignment="1">
      <alignment horizontal="right" wrapText="1" indent="1"/>
    </xf>
    <xf numFmtId="4" fontId="30" fillId="6" borderId="27" xfId="0" applyNumberFormat="1" applyFont="1" applyFill="1" applyBorder="1" applyAlignment="1">
      <alignment horizontal="right" wrapText="1" indent="1"/>
    </xf>
    <xf numFmtId="4" fontId="6" fillId="4" borderId="3" xfId="0" applyNumberFormat="1" applyFont="1" applyFill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24" fillId="9" borderId="6" xfId="0" applyNumberFormat="1" applyFont="1" applyFill="1" applyBorder="1" applyAlignment="1">
      <alignment horizontal="right" wrapText="1"/>
    </xf>
    <xf numFmtId="4" fontId="24" fillId="10" borderId="6" xfId="0" applyNumberFormat="1" applyFont="1" applyFill="1" applyBorder="1" applyAlignment="1">
      <alignment horizontal="right" wrapText="1"/>
    </xf>
    <xf numFmtId="0" fontId="21" fillId="5" borderId="6" xfId="0" applyFont="1" applyFill="1" applyBorder="1" applyAlignment="1">
      <alignment horizontal="right" wrapText="1"/>
    </xf>
    <xf numFmtId="0" fontId="20" fillId="9" borderId="6" xfId="0" applyFont="1" applyFill="1" applyBorder="1" applyAlignment="1">
      <alignment horizontal="right" wrapText="1"/>
    </xf>
    <xf numFmtId="0" fontId="20" fillId="11" borderId="6" xfId="0" applyFont="1" applyFill="1" applyBorder="1" applyAlignment="1">
      <alignment horizontal="right" wrapText="1"/>
    </xf>
    <xf numFmtId="4" fontId="21" fillId="7" borderId="6" xfId="0" applyNumberFormat="1" applyFont="1" applyFill="1" applyBorder="1" applyAlignment="1">
      <alignment horizontal="right" wrapText="1"/>
    </xf>
    <xf numFmtId="4" fontId="21" fillId="5" borderId="6" xfId="0" applyNumberFormat="1" applyFont="1" applyFill="1" applyBorder="1" applyAlignment="1">
      <alignment horizontal="right" wrapText="1"/>
    </xf>
    <xf numFmtId="4" fontId="20" fillId="9" borderId="6" xfId="0" applyNumberFormat="1" applyFont="1" applyFill="1" applyBorder="1" applyAlignment="1">
      <alignment horizontal="right" wrapText="1"/>
    </xf>
    <xf numFmtId="4" fontId="20" fillId="11" borderId="6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28" fillId="0" borderId="0" xfId="0" applyFont="1" applyAlignment="1">
      <alignment horizontal="right"/>
    </xf>
    <xf numFmtId="0" fontId="33" fillId="12" borderId="6" xfId="0" applyFont="1" applyFill="1" applyBorder="1" applyAlignment="1">
      <alignment horizontal="right" wrapText="1"/>
    </xf>
    <xf numFmtId="4" fontId="21" fillId="2" borderId="6" xfId="0" applyNumberFormat="1" applyFont="1" applyFill="1" applyBorder="1" applyAlignment="1">
      <alignment horizontal="right" wrapText="1"/>
    </xf>
    <xf numFmtId="0" fontId="25" fillId="13" borderId="6" xfId="0" applyFont="1" applyFill="1" applyBorder="1" applyAlignment="1">
      <alignment horizontal="right" wrapText="1"/>
    </xf>
    <xf numFmtId="4" fontId="20" fillId="14" borderId="6" xfId="0" applyNumberFormat="1" applyFont="1" applyFill="1" applyBorder="1" applyAlignment="1">
      <alignment horizontal="right" wrapText="1"/>
    </xf>
    <xf numFmtId="0" fontId="25" fillId="14" borderId="6" xfId="0" applyFont="1" applyFill="1" applyBorder="1" applyAlignment="1">
      <alignment horizontal="right" wrapText="1"/>
    </xf>
    <xf numFmtId="0" fontId="25" fillId="12" borderId="6" xfId="0" applyFont="1" applyFill="1" applyBorder="1" applyAlignment="1">
      <alignment horizontal="right" wrapText="1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wrapText="1"/>
    </xf>
    <xf numFmtId="4" fontId="3" fillId="2" borderId="4" xfId="0" applyNumberFormat="1" applyFont="1" applyFill="1" applyBorder="1" applyAlignment="1"/>
    <xf numFmtId="4" fontId="3" fillId="2" borderId="3" xfId="0" applyNumberFormat="1" applyFont="1" applyFill="1" applyBorder="1" applyAlignment="1"/>
    <xf numFmtId="4" fontId="21" fillId="5" borderId="6" xfId="0" applyNumberFormat="1" applyFont="1" applyFill="1" applyBorder="1" applyAlignment="1">
      <alignment wrapText="1"/>
    </xf>
    <xf numFmtId="4" fontId="21" fillId="5" borderId="24" xfId="0" applyNumberFormat="1" applyFont="1" applyFill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workbookViewId="0">
      <selection activeCell="J47" sqref="A1:J47"/>
    </sheetView>
  </sheetViews>
  <sheetFormatPr defaultRowHeight="15" x14ac:dyDescent="0.25"/>
  <cols>
    <col min="5" max="6" width="25.28515625" customWidth="1"/>
    <col min="7" max="7" width="25.28515625" style="69" customWidth="1"/>
    <col min="8" max="10" width="25.28515625" customWidth="1"/>
  </cols>
  <sheetData>
    <row r="1" spans="1:10" ht="42" customHeight="1" x14ac:dyDescent="0.25">
      <c r="A1" s="228" t="s">
        <v>237</v>
      </c>
      <c r="B1" s="228"/>
      <c r="C1" s="228"/>
      <c r="D1" s="228"/>
      <c r="E1" s="228"/>
      <c r="F1" s="228"/>
      <c r="G1" s="228"/>
      <c r="H1" s="228"/>
      <c r="I1" s="228"/>
      <c r="J1" s="228"/>
    </row>
    <row r="2" spans="1:10" ht="18" x14ac:dyDescent="0.25">
      <c r="A2" s="4"/>
      <c r="B2" s="4"/>
      <c r="C2" s="4"/>
      <c r="D2" s="4"/>
      <c r="E2" s="4"/>
      <c r="F2" s="4"/>
      <c r="G2" s="56"/>
      <c r="H2" s="4"/>
      <c r="I2" s="4"/>
      <c r="J2" s="4"/>
    </row>
    <row r="3" spans="1:10" ht="15.75" x14ac:dyDescent="0.25">
      <c r="A3" s="228" t="s">
        <v>15</v>
      </c>
      <c r="B3" s="228"/>
      <c r="C3" s="228"/>
      <c r="D3" s="228"/>
      <c r="E3" s="228"/>
      <c r="F3" s="228"/>
      <c r="G3" s="228"/>
      <c r="H3" s="228"/>
      <c r="I3" s="232"/>
      <c r="J3" s="232"/>
    </row>
    <row r="4" spans="1:10" ht="18" x14ac:dyDescent="0.25">
      <c r="A4" s="4"/>
      <c r="B4" s="4"/>
      <c r="C4" s="4"/>
      <c r="D4" s="4"/>
      <c r="E4" s="4"/>
      <c r="F4" s="4"/>
      <c r="G4" s="56"/>
      <c r="H4" s="4"/>
      <c r="I4" s="5"/>
      <c r="J4" s="5"/>
    </row>
    <row r="5" spans="1:10" ht="15.75" x14ac:dyDescent="0.25">
      <c r="A5" s="228" t="s">
        <v>18</v>
      </c>
      <c r="B5" s="229"/>
      <c r="C5" s="229"/>
      <c r="D5" s="229"/>
      <c r="E5" s="229"/>
      <c r="F5" s="229"/>
      <c r="G5" s="229"/>
      <c r="H5" s="229"/>
      <c r="I5" s="229"/>
      <c r="J5" s="229"/>
    </row>
    <row r="6" spans="1:10" ht="18" x14ac:dyDescent="0.25">
      <c r="A6" s="1"/>
      <c r="B6" s="2"/>
      <c r="C6" s="2"/>
      <c r="D6" s="2"/>
      <c r="E6" s="6"/>
      <c r="F6" s="7"/>
      <c r="G6" s="57"/>
      <c r="H6" s="7"/>
      <c r="I6" s="7"/>
      <c r="J6" s="30" t="s">
        <v>23</v>
      </c>
    </row>
    <row r="7" spans="1:10" ht="25.5" x14ac:dyDescent="0.25">
      <c r="A7" s="23"/>
      <c r="B7" s="24"/>
      <c r="C7" s="24"/>
      <c r="D7" s="25"/>
      <c r="E7" s="26"/>
      <c r="F7" s="3" t="s">
        <v>58</v>
      </c>
      <c r="G7" s="58" t="s">
        <v>59</v>
      </c>
      <c r="H7" s="3" t="s">
        <v>60</v>
      </c>
      <c r="I7" s="3" t="s">
        <v>52</v>
      </c>
      <c r="J7" s="3" t="s">
        <v>61</v>
      </c>
    </row>
    <row r="8" spans="1:10" x14ac:dyDescent="0.25">
      <c r="A8" s="233" t="s">
        <v>0</v>
      </c>
      <c r="B8" s="227"/>
      <c r="C8" s="227"/>
      <c r="D8" s="227"/>
      <c r="E8" s="234"/>
      <c r="F8" s="59">
        <f t="shared" ref="F8" si="0">F9+F10</f>
        <v>1561416.87</v>
      </c>
      <c r="G8" s="59">
        <f t="shared" ref="G8:J8" si="1">G9+G10</f>
        <v>1648866.89</v>
      </c>
      <c r="H8" s="27">
        <f t="shared" si="1"/>
        <v>1614000</v>
      </c>
      <c r="I8" s="27">
        <f t="shared" si="1"/>
        <v>1614000</v>
      </c>
      <c r="J8" s="27">
        <f t="shared" si="1"/>
        <v>1614000</v>
      </c>
    </row>
    <row r="9" spans="1:10" x14ac:dyDescent="0.25">
      <c r="A9" s="235" t="s">
        <v>24</v>
      </c>
      <c r="B9" s="236"/>
      <c r="C9" s="236"/>
      <c r="D9" s="236"/>
      <c r="E9" s="231"/>
      <c r="F9" s="60">
        <v>1561304.03</v>
      </c>
      <c r="G9" s="60">
        <v>1645782.67</v>
      </c>
      <c r="H9" s="28">
        <v>1611000</v>
      </c>
      <c r="I9" s="28">
        <v>1611000</v>
      </c>
      <c r="J9" s="28">
        <v>1611000</v>
      </c>
    </row>
    <row r="10" spans="1:10" x14ac:dyDescent="0.25">
      <c r="A10" s="230" t="s">
        <v>25</v>
      </c>
      <c r="B10" s="231"/>
      <c r="C10" s="231"/>
      <c r="D10" s="231"/>
      <c r="E10" s="231"/>
      <c r="F10" s="60">
        <v>112.84</v>
      </c>
      <c r="G10" s="60">
        <v>3084.22</v>
      </c>
      <c r="H10" s="28">
        <v>3000</v>
      </c>
      <c r="I10" s="28">
        <v>3000</v>
      </c>
      <c r="J10" s="28">
        <v>3000</v>
      </c>
    </row>
    <row r="11" spans="1:10" x14ac:dyDescent="0.25">
      <c r="A11" s="31" t="s">
        <v>1</v>
      </c>
      <c r="B11" s="35"/>
      <c r="C11" s="35"/>
      <c r="D11" s="35"/>
      <c r="E11" s="35"/>
      <c r="F11" s="59">
        <f t="shared" ref="F11" si="2">F12+F13</f>
        <v>1645290.11</v>
      </c>
      <c r="G11" s="59">
        <f t="shared" ref="G11:J11" si="3">G12+G13</f>
        <v>1671773</v>
      </c>
      <c r="H11" s="27">
        <f t="shared" si="3"/>
        <v>1619000</v>
      </c>
      <c r="I11" s="27">
        <f t="shared" si="3"/>
        <v>1614000</v>
      </c>
      <c r="J11" s="27">
        <f t="shared" si="3"/>
        <v>1614000</v>
      </c>
    </row>
    <row r="12" spans="1:10" x14ac:dyDescent="0.25">
      <c r="A12" s="237" t="s">
        <v>26</v>
      </c>
      <c r="B12" s="236"/>
      <c r="C12" s="236"/>
      <c r="D12" s="236"/>
      <c r="E12" s="236"/>
      <c r="F12" s="60">
        <v>1420264.05</v>
      </c>
      <c r="G12" s="60">
        <v>1664023</v>
      </c>
      <c r="H12" s="28">
        <v>1609200</v>
      </c>
      <c r="I12" s="28">
        <v>1604200</v>
      </c>
      <c r="J12" s="36">
        <v>1604200</v>
      </c>
    </row>
    <row r="13" spans="1:10" x14ac:dyDescent="0.25">
      <c r="A13" s="230" t="s">
        <v>27</v>
      </c>
      <c r="B13" s="231"/>
      <c r="C13" s="231"/>
      <c r="D13" s="231"/>
      <c r="E13" s="231"/>
      <c r="F13" s="60">
        <v>225026.06</v>
      </c>
      <c r="G13" s="60">
        <v>7750</v>
      </c>
      <c r="H13" s="28">
        <v>9800</v>
      </c>
      <c r="I13" s="28">
        <v>9800</v>
      </c>
      <c r="J13" s="36">
        <v>9800</v>
      </c>
    </row>
    <row r="14" spans="1:10" x14ac:dyDescent="0.25">
      <c r="A14" s="226" t="s">
        <v>36</v>
      </c>
      <c r="B14" s="227"/>
      <c r="C14" s="227"/>
      <c r="D14" s="227"/>
      <c r="E14" s="227"/>
      <c r="F14" s="70">
        <f t="shared" ref="F14" si="4">F8-F11</f>
        <v>-83873.239999999991</v>
      </c>
      <c r="G14" s="59">
        <f t="shared" ref="G14:J14" si="5">G8-G11</f>
        <v>-22906.110000000102</v>
      </c>
      <c r="H14" s="27">
        <f t="shared" si="5"/>
        <v>-5000</v>
      </c>
      <c r="I14" s="27">
        <f t="shared" si="5"/>
        <v>0</v>
      </c>
      <c r="J14" s="27">
        <f t="shared" si="5"/>
        <v>0</v>
      </c>
    </row>
    <row r="15" spans="1:10" ht="18" x14ac:dyDescent="0.25">
      <c r="A15" s="4"/>
      <c r="B15" s="19"/>
      <c r="C15" s="19"/>
      <c r="D15" s="19"/>
      <c r="E15" s="19"/>
      <c r="F15" s="19"/>
      <c r="G15" s="61"/>
      <c r="H15" s="20"/>
      <c r="I15" s="20"/>
      <c r="J15" s="20"/>
    </row>
    <row r="16" spans="1:10" ht="15.75" x14ac:dyDescent="0.25">
      <c r="A16" s="228" t="s">
        <v>19</v>
      </c>
      <c r="B16" s="229"/>
      <c r="C16" s="229"/>
      <c r="D16" s="229"/>
      <c r="E16" s="229"/>
      <c r="F16" s="229"/>
      <c r="G16" s="229"/>
      <c r="H16" s="229"/>
      <c r="I16" s="229"/>
      <c r="J16" s="229"/>
    </row>
    <row r="17" spans="1:10" ht="18" x14ac:dyDescent="0.25">
      <c r="A17" s="4"/>
      <c r="B17" s="19"/>
      <c r="C17" s="19"/>
      <c r="D17" s="19"/>
      <c r="E17" s="19"/>
      <c r="F17" s="19"/>
      <c r="G17" s="61"/>
      <c r="H17" s="20"/>
      <c r="I17" s="20"/>
      <c r="J17" s="20"/>
    </row>
    <row r="18" spans="1:10" ht="25.5" x14ac:dyDescent="0.25">
      <c r="A18" s="23"/>
      <c r="B18" s="24"/>
      <c r="C18" s="24"/>
      <c r="D18" s="25"/>
      <c r="E18" s="26"/>
      <c r="F18" s="3" t="s">
        <v>58</v>
      </c>
      <c r="G18" s="58" t="s">
        <v>59</v>
      </c>
      <c r="H18" s="3" t="s">
        <v>60</v>
      </c>
      <c r="I18" s="3" t="s">
        <v>52</v>
      </c>
      <c r="J18" s="3" t="s">
        <v>61</v>
      </c>
    </row>
    <row r="19" spans="1:10" x14ac:dyDescent="0.25">
      <c r="A19" s="230" t="s">
        <v>28</v>
      </c>
      <c r="B19" s="231"/>
      <c r="C19" s="231"/>
      <c r="D19" s="231"/>
      <c r="E19" s="231"/>
      <c r="F19" s="28"/>
      <c r="G19" s="60"/>
      <c r="H19" s="28"/>
      <c r="I19" s="28"/>
      <c r="J19" s="36"/>
    </row>
    <row r="20" spans="1:10" x14ac:dyDescent="0.25">
      <c r="A20" s="230" t="s">
        <v>29</v>
      </c>
      <c r="B20" s="231"/>
      <c r="C20" s="231"/>
      <c r="D20" s="231"/>
      <c r="E20" s="231"/>
      <c r="F20" s="28"/>
      <c r="G20" s="60"/>
      <c r="H20" s="28"/>
      <c r="I20" s="28"/>
      <c r="J20" s="36"/>
    </row>
    <row r="21" spans="1:10" x14ac:dyDescent="0.25">
      <c r="A21" s="226" t="s">
        <v>2</v>
      </c>
      <c r="B21" s="227"/>
      <c r="C21" s="227"/>
      <c r="D21" s="227"/>
      <c r="E21" s="227"/>
      <c r="F21" s="27">
        <f>F19-F20</f>
        <v>0</v>
      </c>
      <c r="G21" s="59">
        <f t="shared" ref="G21:J21" si="6">G19-G20</f>
        <v>0</v>
      </c>
      <c r="H21" s="27">
        <f t="shared" si="6"/>
        <v>0</v>
      </c>
      <c r="I21" s="27">
        <f t="shared" si="6"/>
        <v>0</v>
      </c>
      <c r="J21" s="27">
        <f t="shared" si="6"/>
        <v>0</v>
      </c>
    </row>
    <row r="22" spans="1:10" x14ac:dyDescent="0.25">
      <c r="A22" s="226" t="s">
        <v>37</v>
      </c>
      <c r="B22" s="227"/>
      <c r="C22" s="227"/>
      <c r="D22" s="227"/>
      <c r="E22" s="227"/>
      <c r="F22" s="27">
        <f>F14+F21</f>
        <v>-83873.239999999991</v>
      </c>
      <c r="G22" s="59">
        <f t="shared" ref="G22:J22" si="7">G14+G21</f>
        <v>-22906.110000000102</v>
      </c>
      <c r="H22" s="27">
        <f t="shared" si="7"/>
        <v>-5000</v>
      </c>
      <c r="I22" s="27">
        <f t="shared" si="7"/>
        <v>0</v>
      </c>
      <c r="J22" s="27">
        <f t="shared" si="7"/>
        <v>0</v>
      </c>
    </row>
    <row r="23" spans="1:10" ht="18" x14ac:dyDescent="0.25">
      <c r="A23" s="18"/>
      <c r="B23" s="19"/>
      <c r="C23" s="19"/>
      <c r="D23" s="19"/>
      <c r="E23" s="19"/>
      <c r="F23" s="19"/>
      <c r="G23" s="61"/>
      <c r="H23" s="20"/>
      <c r="I23" s="20"/>
      <c r="J23" s="20"/>
    </row>
    <row r="24" spans="1:10" ht="15.75" x14ac:dyDescent="0.25">
      <c r="A24" s="228" t="s">
        <v>38</v>
      </c>
      <c r="B24" s="229"/>
      <c r="C24" s="229"/>
      <c r="D24" s="229"/>
      <c r="E24" s="229"/>
      <c r="F24" s="229"/>
      <c r="G24" s="229"/>
      <c r="H24" s="229"/>
      <c r="I24" s="229"/>
      <c r="J24" s="229"/>
    </row>
    <row r="25" spans="1:10" ht="15.75" x14ac:dyDescent="0.25">
      <c r="A25" s="33"/>
      <c r="B25" s="34"/>
      <c r="C25" s="34"/>
      <c r="D25" s="34"/>
      <c r="E25" s="34"/>
      <c r="F25" s="34"/>
      <c r="G25" s="62"/>
      <c r="H25" s="34"/>
      <c r="I25" s="34"/>
      <c r="J25" s="34"/>
    </row>
    <row r="26" spans="1:10" ht="25.5" x14ac:dyDescent="0.25">
      <c r="A26" s="23"/>
      <c r="B26" s="24"/>
      <c r="C26" s="24"/>
      <c r="D26" s="25"/>
      <c r="E26" s="26"/>
      <c r="F26" s="3" t="s">
        <v>58</v>
      </c>
      <c r="G26" s="58" t="s">
        <v>59</v>
      </c>
      <c r="H26" s="3" t="s">
        <v>60</v>
      </c>
      <c r="I26" s="3" t="s">
        <v>52</v>
      </c>
      <c r="J26" s="3" t="s">
        <v>61</v>
      </c>
    </row>
    <row r="27" spans="1:10" ht="15" customHeight="1" x14ac:dyDescent="0.25">
      <c r="A27" s="221" t="s">
        <v>39</v>
      </c>
      <c r="B27" s="222"/>
      <c r="C27" s="222"/>
      <c r="D27" s="222"/>
      <c r="E27" s="223"/>
      <c r="F27" s="37">
        <v>0</v>
      </c>
      <c r="G27" s="63">
        <v>22906.11</v>
      </c>
      <c r="H27" s="37">
        <v>5000</v>
      </c>
      <c r="I27" s="37">
        <v>0</v>
      </c>
      <c r="J27" s="38">
        <v>0</v>
      </c>
    </row>
    <row r="28" spans="1:10" ht="15" customHeight="1" x14ac:dyDescent="0.25">
      <c r="A28" s="226" t="s">
        <v>40</v>
      </c>
      <c r="B28" s="227"/>
      <c r="C28" s="227"/>
      <c r="D28" s="227"/>
      <c r="E28" s="227"/>
      <c r="F28" s="39">
        <f>F22+F27</f>
        <v>-83873.239999999991</v>
      </c>
      <c r="G28" s="64">
        <f t="shared" ref="G28:J28" si="8">G22+G27</f>
        <v>-1.0186340659856796E-10</v>
      </c>
      <c r="H28" s="39">
        <f t="shared" si="8"/>
        <v>0</v>
      </c>
      <c r="I28" s="39">
        <f t="shared" si="8"/>
        <v>0</v>
      </c>
      <c r="J28" s="40">
        <f t="shared" si="8"/>
        <v>0</v>
      </c>
    </row>
    <row r="29" spans="1:10" ht="45" customHeight="1" x14ac:dyDescent="0.25">
      <c r="A29" s="233" t="s">
        <v>41</v>
      </c>
      <c r="B29" s="238"/>
      <c r="C29" s="238"/>
      <c r="D29" s="238"/>
      <c r="E29" s="239"/>
      <c r="F29" s="39">
        <f>F14+F21+F27-F28</f>
        <v>0</v>
      </c>
      <c r="G29" s="64">
        <f t="shared" ref="G29:J29" si="9">G14+G21+G27-G28</f>
        <v>0</v>
      </c>
      <c r="H29" s="39">
        <f t="shared" si="9"/>
        <v>0</v>
      </c>
      <c r="I29" s="39">
        <f t="shared" si="9"/>
        <v>0</v>
      </c>
      <c r="J29" s="40">
        <f t="shared" si="9"/>
        <v>0</v>
      </c>
    </row>
    <row r="30" spans="1:10" ht="15.75" x14ac:dyDescent="0.25">
      <c r="A30" s="41"/>
      <c r="B30" s="42"/>
      <c r="C30" s="42"/>
      <c r="D30" s="42"/>
      <c r="E30" s="42"/>
      <c r="F30" s="42"/>
      <c r="G30" s="65"/>
      <c r="H30" s="42"/>
      <c r="I30" s="42"/>
      <c r="J30" s="42"/>
    </row>
    <row r="31" spans="1:10" ht="15.75" x14ac:dyDescent="0.25">
      <c r="A31" s="240" t="s">
        <v>35</v>
      </c>
      <c r="B31" s="240"/>
      <c r="C31" s="240"/>
      <c r="D31" s="240"/>
      <c r="E31" s="240"/>
      <c r="F31" s="240"/>
      <c r="G31" s="240"/>
      <c r="H31" s="240"/>
      <c r="I31" s="240"/>
      <c r="J31" s="240"/>
    </row>
    <row r="32" spans="1:10" ht="18" x14ac:dyDescent="0.25">
      <c r="A32" s="43"/>
      <c r="B32" s="44"/>
      <c r="C32" s="44"/>
      <c r="D32" s="44"/>
      <c r="E32" s="44"/>
      <c r="F32" s="44"/>
      <c r="G32" s="66"/>
      <c r="H32" s="45"/>
      <c r="I32" s="45"/>
      <c r="J32" s="45"/>
    </row>
    <row r="33" spans="1:10" ht="25.5" x14ac:dyDescent="0.25">
      <c r="A33" s="46"/>
      <c r="B33" s="47"/>
      <c r="C33" s="47"/>
      <c r="D33" s="48"/>
      <c r="E33" s="49"/>
      <c r="F33" s="50" t="s">
        <v>58</v>
      </c>
      <c r="G33" s="67" t="s">
        <v>59</v>
      </c>
      <c r="H33" s="50" t="s">
        <v>60</v>
      </c>
      <c r="I33" s="50" t="s">
        <v>52</v>
      </c>
      <c r="J33" s="50" t="s">
        <v>61</v>
      </c>
    </row>
    <row r="34" spans="1:10" x14ac:dyDescent="0.25">
      <c r="A34" s="221" t="s">
        <v>39</v>
      </c>
      <c r="B34" s="222"/>
      <c r="C34" s="222"/>
      <c r="D34" s="222"/>
      <c r="E34" s="223"/>
      <c r="F34" s="37">
        <v>0</v>
      </c>
      <c r="G34" s="63">
        <f>F37</f>
        <v>0</v>
      </c>
      <c r="H34" s="37">
        <f>G37</f>
        <v>0</v>
      </c>
      <c r="I34" s="37">
        <f>H37</f>
        <v>0</v>
      </c>
      <c r="J34" s="38">
        <f>I37</f>
        <v>0</v>
      </c>
    </row>
    <row r="35" spans="1:10" ht="28.5" customHeight="1" x14ac:dyDescent="0.25">
      <c r="A35" s="221" t="s">
        <v>42</v>
      </c>
      <c r="B35" s="222"/>
      <c r="C35" s="222"/>
      <c r="D35" s="222"/>
      <c r="E35" s="223"/>
      <c r="F35" s="37">
        <v>0</v>
      </c>
      <c r="G35" s="63">
        <v>0</v>
      </c>
      <c r="H35" s="37">
        <v>0</v>
      </c>
      <c r="I35" s="37">
        <v>0</v>
      </c>
      <c r="J35" s="38">
        <v>0</v>
      </c>
    </row>
    <row r="36" spans="1:10" x14ac:dyDescent="0.25">
      <c r="A36" s="221" t="s">
        <v>43</v>
      </c>
      <c r="B36" s="224"/>
      <c r="C36" s="224"/>
      <c r="D36" s="224"/>
      <c r="E36" s="225"/>
      <c r="F36" s="37">
        <v>0</v>
      </c>
      <c r="G36" s="63">
        <v>0</v>
      </c>
      <c r="H36" s="37">
        <v>0</v>
      </c>
      <c r="I36" s="37">
        <v>0</v>
      </c>
      <c r="J36" s="38">
        <v>0</v>
      </c>
    </row>
    <row r="37" spans="1:10" ht="15" customHeight="1" x14ac:dyDescent="0.25">
      <c r="A37" s="226" t="s">
        <v>40</v>
      </c>
      <c r="B37" s="227"/>
      <c r="C37" s="227"/>
      <c r="D37" s="227"/>
      <c r="E37" s="227"/>
      <c r="F37" s="29">
        <f>F34-F35+F36</f>
        <v>0</v>
      </c>
      <c r="G37" s="68">
        <f t="shared" ref="G37:J37" si="10">G34-G35+G36</f>
        <v>0</v>
      </c>
      <c r="H37" s="29">
        <f t="shared" si="10"/>
        <v>0</v>
      </c>
      <c r="I37" s="29">
        <f t="shared" si="10"/>
        <v>0</v>
      </c>
      <c r="J37" s="51">
        <f t="shared" si="10"/>
        <v>0</v>
      </c>
    </row>
    <row r="38" spans="1:10" ht="17.25" customHeight="1" x14ac:dyDescent="0.25"/>
    <row r="39" spans="1:10" x14ac:dyDescent="0.25">
      <c r="A39" s="219"/>
      <c r="B39" s="220"/>
      <c r="C39" s="220"/>
      <c r="D39" s="220"/>
      <c r="E39" s="220"/>
      <c r="F39" s="220"/>
      <c r="G39" s="220"/>
      <c r="H39" s="220"/>
      <c r="I39" s="220"/>
      <c r="J39" s="220"/>
    </row>
    <row r="40" spans="1:10" ht="23.25" customHeight="1" x14ac:dyDescent="0.3">
      <c r="A40" s="190" t="s">
        <v>238</v>
      </c>
    </row>
    <row r="41" spans="1:10" ht="18.75" x14ac:dyDescent="0.3">
      <c r="A41" s="190" t="s">
        <v>231</v>
      </c>
    </row>
    <row r="42" spans="1:10" ht="18.75" x14ac:dyDescent="0.3">
      <c r="A42" s="190" t="s">
        <v>232</v>
      </c>
    </row>
    <row r="45" spans="1:10" x14ac:dyDescent="0.25">
      <c r="B45" s="191"/>
      <c r="C45" s="191"/>
      <c r="D45" s="191"/>
      <c r="E45" s="191"/>
    </row>
    <row r="46" spans="1:10" x14ac:dyDescent="0.25">
      <c r="B46" s="217" t="s">
        <v>233</v>
      </c>
      <c r="C46" s="217"/>
      <c r="D46" s="217"/>
      <c r="E46" s="217"/>
      <c r="H46" s="217" t="s">
        <v>235</v>
      </c>
      <c r="I46" s="217"/>
    </row>
    <row r="47" spans="1:10" x14ac:dyDescent="0.25">
      <c r="B47" s="218" t="s">
        <v>234</v>
      </c>
      <c r="C47" s="218"/>
      <c r="D47" s="218"/>
      <c r="E47" s="218"/>
      <c r="H47" s="218" t="s">
        <v>236</v>
      </c>
      <c r="I47" s="218"/>
    </row>
  </sheetData>
  <mergeCells count="28"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29:E29"/>
    <mergeCell ref="A31:J31"/>
    <mergeCell ref="A34:E34"/>
    <mergeCell ref="A35:E35"/>
    <mergeCell ref="A36:E36"/>
    <mergeCell ref="A21:E21"/>
    <mergeCell ref="A22:E22"/>
    <mergeCell ref="A24:J24"/>
    <mergeCell ref="A27:E27"/>
    <mergeCell ref="A28:E28"/>
    <mergeCell ref="B46:E46"/>
    <mergeCell ref="B47:E47"/>
    <mergeCell ref="H46:I46"/>
    <mergeCell ref="H47:I47"/>
    <mergeCell ref="A39:J39"/>
  </mergeCells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4"/>
  <sheetViews>
    <sheetView workbookViewId="0">
      <selection activeCell="H36" sqref="A1:H36"/>
    </sheetView>
  </sheetViews>
  <sheetFormatPr defaultRowHeight="15" x14ac:dyDescent="0.25"/>
  <cols>
    <col min="1" max="1" width="11.42578125" customWidth="1"/>
    <col min="2" max="2" width="41.5703125" customWidth="1"/>
    <col min="3" max="6" width="23.42578125" customWidth="1"/>
    <col min="7" max="7" width="23.140625" customWidth="1"/>
  </cols>
  <sheetData>
    <row r="1" spans="1:7" ht="42" customHeight="1" x14ac:dyDescent="0.25">
      <c r="A1" s="228" t="s">
        <v>239</v>
      </c>
      <c r="B1" s="228"/>
      <c r="C1" s="228"/>
      <c r="D1" s="228"/>
      <c r="E1" s="228"/>
      <c r="F1" s="228"/>
      <c r="G1" s="228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228" t="s">
        <v>15</v>
      </c>
      <c r="B3" s="228"/>
      <c r="C3" s="228"/>
      <c r="D3" s="228"/>
      <c r="E3" s="228"/>
      <c r="F3" s="228"/>
      <c r="G3" s="228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228" t="s">
        <v>4</v>
      </c>
      <c r="B5" s="228"/>
      <c r="C5" s="228"/>
      <c r="D5" s="228"/>
      <c r="E5" s="228"/>
      <c r="F5" s="228"/>
      <c r="G5" s="228"/>
    </row>
    <row r="6" spans="1:7" ht="18" x14ac:dyDescent="0.25">
      <c r="A6" s="4"/>
      <c r="B6" s="4"/>
      <c r="C6" s="4"/>
      <c r="D6" s="4"/>
      <c r="E6" s="4"/>
      <c r="F6" s="5"/>
      <c r="G6" s="5"/>
    </row>
    <row r="7" spans="1:7" ht="15.75" customHeight="1" x14ac:dyDescent="0.25">
      <c r="A7" s="228" t="s">
        <v>44</v>
      </c>
      <c r="B7" s="228"/>
      <c r="C7" s="228"/>
      <c r="D7" s="228"/>
      <c r="E7" s="228"/>
      <c r="F7" s="228"/>
      <c r="G7" s="228"/>
    </row>
    <row r="8" spans="1:7" ht="18" x14ac:dyDescent="0.25">
      <c r="A8" s="4"/>
      <c r="B8" s="4"/>
      <c r="C8" s="4"/>
      <c r="D8" s="4"/>
      <c r="E8" s="4"/>
      <c r="F8" s="5"/>
      <c r="G8" s="5"/>
    </row>
    <row r="9" spans="1:7" ht="26.25" thickBot="1" x14ac:dyDescent="0.3">
      <c r="A9" s="77" t="s">
        <v>49</v>
      </c>
      <c r="B9" s="78" t="s">
        <v>3</v>
      </c>
      <c r="C9" s="78" t="s">
        <v>58</v>
      </c>
      <c r="D9" s="77" t="s">
        <v>59</v>
      </c>
      <c r="E9" s="77" t="s">
        <v>60</v>
      </c>
      <c r="F9" s="77" t="s">
        <v>52</v>
      </c>
      <c r="G9" s="77" t="s">
        <v>61</v>
      </c>
    </row>
    <row r="10" spans="1:7" x14ac:dyDescent="0.25">
      <c r="A10" s="79"/>
      <c r="B10" s="92" t="s">
        <v>51</v>
      </c>
      <c r="C10" s="108">
        <f>C11+C17</f>
        <v>1561416.87</v>
      </c>
      <c r="D10" s="89">
        <f>D11+D17</f>
        <v>1648866.89</v>
      </c>
      <c r="E10" s="89">
        <f>E11+E17+E19</f>
        <v>1619000</v>
      </c>
      <c r="F10" s="89">
        <f t="shared" ref="F10:G10" si="0">F11+F17</f>
        <v>1614000</v>
      </c>
      <c r="G10" s="93">
        <f t="shared" si="0"/>
        <v>1614000</v>
      </c>
    </row>
    <row r="11" spans="1:7" ht="15.75" customHeight="1" x14ac:dyDescent="0.25">
      <c r="A11" s="81">
        <v>6</v>
      </c>
      <c r="B11" s="71" t="s">
        <v>70</v>
      </c>
      <c r="C11" s="109">
        <f>C12+C13+C14+C15+C16</f>
        <v>1561304.03</v>
      </c>
      <c r="D11" s="72">
        <v>1645782.67</v>
      </c>
      <c r="E11" s="72">
        <v>1611000</v>
      </c>
      <c r="F11" s="72">
        <v>1611000</v>
      </c>
      <c r="G11" s="94">
        <v>1611000</v>
      </c>
    </row>
    <row r="12" spans="1:7" ht="26.25" x14ac:dyDescent="0.25">
      <c r="A12" s="81">
        <v>63</v>
      </c>
      <c r="B12" s="71" t="s">
        <v>20</v>
      </c>
      <c r="C12" s="109">
        <v>1160029.8400000001</v>
      </c>
      <c r="D12" s="72">
        <v>1410854.8</v>
      </c>
      <c r="E12" s="72">
        <v>1354900</v>
      </c>
      <c r="F12" s="72">
        <v>1354900</v>
      </c>
      <c r="G12" s="94">
        <v>1354900</v>
      </c>
    </row>
    <row r="13" spans="1:7" ht="15.75" customHeight="1" x14ac:dyDescent="0.25">
      <c r="A13" s="81">
        <v>64</v>
      </c>
      <c r="B13" s="71" t="s">
        <v>71</v>
      </c>
      <c r="C13" s="110">
        <v>28.13</v>
      </c>
      <c r="D13" s="73">
        <v>20</v>
      </c>
      <c r="E13" s="71"/>
      <c r="F13" s="71"/>
      <c r="G13" s="95"/>
    </row>
    <row r="14" spans="1:7" ht="39" x14ac:dyDescent="0.25">
      <c r="A14" s="81">
        <v>65</v>
      </c>
      <c r="B14" s="71" t="s">
        <v>72</v>
      </c>
      <c r="C14" s="110">
        <v>11652.5</v>
      </c>
      <c r="D14" s="72">
        <v>10500</v>
      </c>
      <c r="E14" s="72">
        <v>6500</v>
      </c>
      <c r="F14" s="72">
        <v>6500</v>
      </c>
      <c r="G14" s="94">
        <v>6500</v>
      </c>
    </row>
    <row r="15" spans="1:7" ht="39" x14ac:dyDescent="0.25">
      <c r="A15" s="81">
        <v>66</v>
      </c>
      <c r="B15" s="71" t="s">
        <v>73</v>
      </c>
      <c r="C15" s="110">
        <v>18517.810000000001</v>
      </c>
      <c r="D15" s="72">
        <v>29407.87</v>
      </c>
      <c r="E15" s="72">
        <v>48200</v>
      </c>
      <c r="F15" s="72">
        <v>48200</v>
      </c>
      <c r="G15" s="94">
        <v>48200</v>
      </c>
    </row>
    <row r="16" spans="1:7" ht="26.25" x14ac:dyDescent="0.25">
      <c r="A16" s="81">
        <v>67</v>
      </c>
      <c r="B16" s="71" t="s">
        <v>21</v>
      </c>
      <c r="C16" s="110">
        <v>371075.75</v>
      </c>
      <c r="D16" s="72">
        <v>195000</v>
      </c>
      <c r="E16" s="72">
        <v>201400</v>
      </c>
      <c r="F16" s="72">
        <v>201400</v>
      </c>
      <c r="G16" s="94">
        <v>201400</v>
      </c>
    </row>
    <row r="17" spans="1:7" x14ac:dyDescent="0.25">
      <c r="A17" s="81">
        <v>7</v>
      </c>
      <c r="B17" s="71" t="s">
        <v>6</v>
      </c>
      <c r="C17" s="110">
        <v>112.84</v>
      </c>
      <c r="D17" s="72">
        <v>3084.22</v>
      </c>
      <c r="E17" s="72">
        <v>3000</v>
      </c>
      <c r="F17" s="72">
        <v>3000</v>
      </c>
      <c r="G17" s="94">
        <v>3000</v>
      </c>
    </row>
    <row r="18" spans="1:7" ht="26.25" x14ac:dyDescent="0.25">
      <c r="A18" s="96">
        <v>72</v>
      </c>
      <c r="B18" s="90" t="s">
        <v>74</v>
      </c>
      <c r="C18" s="111">
        <v>112.84</v>
      </c>
      <c r="D18" s="91">
        <v>3084.22</v>
      </c>
      <c r="E18" s="91">
        <v>3000</v>
      </c>
      <c r="F18" s="91">
        <v>3000</v>
      </c>
      <c r="G18" s="97">
        <v>3000</v>
      </c>
    </row>
    <row r="19" spans="1:7" x14ac:dyDescent="0.25">
      <c r="A19" s="98">
        <v>9</v>
      </c>
      <c r="B19" s="74" t="s">
        <v>88</v>
      </c>
      <c r="C19" s="112"/>
      <c r="D19" s="105">
        <v>22906.11</v>
      </c>
      <c r="E19" s="105">
        <v>5000</v>
      </c>
      <c r="F19" s="101"/>
      <c r="G19" s="102"/>
    </row>
    <row r="20" spans="1:7" ht="15.75" thickBot="1" x14ac:dyDescent="0.3">
      <c r="A20" s="86">
        <v>92</v>
      </c>
      <c r="B20" s="87" t="s">
        <v>88</v>
      </c>
      <c r="C20" s="113"/>
      <c r="D20" s="106">
        <v>22906.11</v>
      </c>
      <c r="E20" s="106">
        <v>5000</v>
      </c>
      <c r="F20" s="103"/>
      <c r="G20" s="104"/>
    </row>
    <row r="21" spans="1:7" ht="18" x14ac:dyDescent="0.25">
      <c r="A21" s="4"/>
      <c r="B21" s="4"/>
      <c r="C21" s="4"/>
      <c r="D21" s="4"/>
      <c r="E21" s="4"/>
      <c r="F21" s="5"/>
      <c r="G21" s="5"/>
    </row>
    <row r="22" spans="1:7" ht="31.5" customHeight="1" thickBot="1" x14ac:dyDescent="0.3">
      <c r="A22" s="77" t="s">
        <v>5</v>
      </c>
      <c r="B22" s="78" t="s">
        <v>7</v>
      </c>
      <c r="C22" s="78" t="s">
        <v>58</v>
      </c>
      <c r="D22" s="77" t="s">
        <v>59</v>
      </c>
      <c r="E22" s="77" t="s">
        <v>60</v>
      </c>
      <c r="F22" s="77" t="s">
        <v>52</v>
      </c>
      <c r="G22" s="77" t="s">
        <v>61</v>
      </c>
    </row>
    <row r="23" spans="1:7" x14ac:dyDescent="0.25">
      <c r="A23" s="79"/>
      <c r="B23" s="80" t="s">
        <v>50</v>
      </c>
      <c r="C23" s="89">
        <f>C24+C31</f>
        <v>1645290.11</v>
      </c>
      <c r="D23" s="89">
        <f>D24+D31</f>
        <v>1671773</v>
      </c>
      <c r="E23" s="89">
        <f t="shared" ref="E23:G23" si="1">E24+E31</f>
        <v>1619000</v>
      </c>
      <c r="F23" s="89">
        <f t="shared" si="1"/>
        <v>1614000</v>
      </c>
      <c r="G23" s="93">
        <f t="shared" si="1"/>
        <v>1614000</v>
      </c>
    </row>
    <row r="24" spans="1:7" ht="15.75" customHeight="1" x14ac:dyDescent="0.25">
      <c r="A24" s="81">
        <v>3</v>
      </c>
      <c r="B24" s="74" t="s">
        <v>8</v>
      </c>
      <c r="C24" s="75">
        <f>C25+C26+C27+C29+C30+C28</f>
        <v>1420264.05</v>
      </c>
      <c r="D24" s="75">
        <v>1664023</v>
      </c>
      <c r="E24" s="75">
        <v>1609200</v>
      </c>
      <c r="F24" s="75">
        <v>1604200</v>
      </c>
      <c r="G24" s="82">
        <v>1604200</v>
      </c>
    </row>
    <row r="25" spans="1:7" ht="15.75" customHeight="1" x14ac:dyDescent="0.25">
      <c r="A25" s="81">
        <v>31</v>
      </c>
      <c r="B25" s="74" t="s">
        <v>9</v>
      </c>
      <c r="C25" s="75">
        <v>1256686.3600000001</v>
      </c>
      <c r="D25" s="75">
        <v>1449920</v>
      </c>
      <c r="E25" s="75">
        <v>1416050</v>
      </c>
      <c r="F25" s="75">
        <v>1411050</v>
      </c>
      <c r="G25" s="82">
        <v>1411050</v>
      </c>
    </row>
    <row r="26" spans="1:7" x14ac:dyDescent="0.25">
      <c r="A26" s="83">
        <v>32</v>
      </c>
      <c r="B26" s="74" t="s">
        <v>83</v>
      </c>
      <c r="C26" s="75">
        <v>158756.39000000001</v>
      </c>
      <c r="D26" s="75">
        <v>211583</v>
      </c>
      <c r="E26" s="75">
        <v>191150</v>
      </c>
      <c r="F26" s="75">
        <v>191150</v>
      </c>
      <c r="G26" s="82">
        <v>191150</v>
      </c>
    </row>
    <row r="27" spans="1:7" x14ac:dyDescent="0.25">
      <c r="A27" s="83">
        <v>34</v>
      </c>
      <c r="B27" s="74" t="s">
        <v>84</v>
      </c>
      <c r="C27" s="75">
        <v>519.41999999999996</v>
      </c>
      <c r="D27" s="76">
        <v>620</v>
      </c>
      <c r="E27" s="76">
        <v>50</v>
      </c>
      <c r="F27" s="76">
        <v>50</v>
      </c>
      <c r="G27" s="84">
        <v>50</v>
      </c>
    </row>
    <row r="28" spans="1:7" ht="26.25" x14ac:dyDescent="0.25">
      <c r="A28" s="83">
        <v>36</v>
      </c>
      <c r="B28" s="74" t="s">
        <v>90</v>
      </c>
      <c r="C28" s="75">
        <v>3509.08</v>
      </c>
      <c r="D28" s="76"/>
      <c r="E28" s="76"/>
      <c r="F28" s="76"/>
      <c r="G28" s="84"/>
    </row>
    <row r="29" spans="1:7" ht="26.25" x14ac:dyDescent="0.25">
      <c r="A29" s="85">
        <v>37</v>
      </c>
      <c r="B29" s="74" t="s">
        <v>85</v>
      </c>
      <c r="C29" s="75">
        <v>27.8</v>
      </c>
      <c r="D29" s="75">
        <v>1000</v>
      </c>
      <c r="E29" s="75">
        <v>1000</v>
      </c>
      <c r="F29" s="75">
        <v>1000</v>
      </c>
      <c r="G29" s="82">
        <v>1000</v>
      </c>
    </row>
    <row r="30" spans="1:7" x14ac:dyDescent="0.25">
      <c r="A30" s="81">
        <v>38</v>
      </c>
      <c r="B30" s="74" t="s">
        <v>86</v>
      </c>
      <c r="C30" s="75">
        <v>765</v>
      </c>
      <c r="D30" s="76">
        <v>900</v>
      </c>
      <c r="E30" s="76">
        <v>950</v>
      </c>
      <c r="F30" s="76">
        <v>950</v>
      </c>
      <c r="G30" s="84">
        <v>950</v>
      </c>
    </row>
    <row r="31" spans="1:7" x14ac:dyDescent="0.25">
      <c r="A31" s="83">
        <v>4</v>
      </c>
      <c r="B31" s="74" t="s">
        <v>10</v>
      </c>
      <c r="C31" s="75">
        <v>225026.06</v>
      </c>
      <c r="D31" s="75">
        <v>7750</v>
      </c>
      <c r="E31" s="75">
        <v>9800</v>
      </c>
      <c r="F31" s="75">
        <v>9800</v>
      </c>
      <c r="G31" s="82">
        <v>9800</v>
      </c>
    </row>
    <row r="32" spans="1:7" ht="26.25" x14ac:dyDescent="0.25">
      <c r="A32" s="83">
        <v>41</v>
      </c>
      <c r="B32" s="115" t="s">
        <v>11</v>
      </c>
      <c r="C32" s="75">
        <v>250</v>
      </c>
      <c r="D32" s="75"/>
      <c r="E32" s="75"/>
      <c r="F32" s="75"/>
      <c r="G32" s="82"/>
    </row>
    <row r="33" spans="1:7" ht="26.25" x14ac:dyDescent="0.25">
      <c r="A33" s="98">
        <v>42</v>
      </c>
      <c r="B33" s="74" t="s">
        <v>87</v>
      </c>
      <c r="C33" s="75">
        <v>4276.0600000000004</v>
      </c>
      <c r="D33" s="75">
        <v>7750</v>
      </c>
      <c r="E33" s="75">
        <v>9800</v>
      </c>
      <c r="F33" s="75">
        <v>9800</v>
      </c>
      <c r="G33" s="82">
        <v>9800</v>
      </c>
    </row>
    <row r="34" spans="1:7" ht="27" thickBot="1" x14ac:dyDescent="0.3">
      <c r="A34" s="192">
        <v>45</v>
      </c>
      <c r="B34" s="87" t="s">
        <v>89</v>
      </c>
      <c r="C34" s="88">
        <v>220500</v>
      </c>
      <c r="D34" s="99"/>
      <c r="E34" s="99"/>
      <c r="F34" s="99"/>
      <c r="G34" s="100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36"/>
  <sheetViews>
    <sheetView workbookViewId="0">
      <selection activeCell="F136" sqref="A1:F136"/>
    </sheetView>
  </sheetViews>
  <sheetFormatPr defaultRowHeight="15" x14ac:dyDescent="0.25"/>
  <cols>
    <col min="1" max="1" width="54" customWidth="1"/>
    <col min="2" max="2" width="25.28515625" style="189" customWidth="1"/>
    <col min="3" max="4" width="25.28515625" customWidth="1"/>
    <col min="5" max="5" width="25.28515625" style="161" customWidth="1"/>
    <col min="6" max="6" width="25.28515625" customWidth="1"/>
  </cols>
  <sheetData>
    <row r="1" spans="1:6" ht="42" customHeight="1" x14ac:dyDescent="0.25">
      <c r="A1" s="228" t="s">
        <v>237</v>
      </c>
      <c r="B1" s="228"/>
      <c r="C1" s="228"/>
      <c r="D1" s="228"/>
      <c r="E1" s="228"/>
      <c r="F1" s="228"/>
    </row>
    <row r="2" spans="1:6" ht="18" customHeight="1" x14ac:dyDescent="0.25">
      <c r="A2" s="4"/>
      <c r="B2" s="185"/>
      <c r="C2" s="4"/>
      <c r="D2" s="4"/>
      <c r="E2" s="174"/>
      <c r="F2" s="4"/>
    </row>
    <row r="3" spans="1:6" ht="15.75" customHeight="1" x14ac:dyDescent="0.25">
      <c r="A3" s="228" t="s">
        <v>15</v>
      </c>
      <c r="B3" s="228"/>
      <c r="C3" s="228"/>
      <c r="D3" s="228"/>
      <c r="E3" s="228"/>
      <c r="F3" s="228"/>
    </row>
    <row r="4" spans="1:6" ht="18" x14ac:dyDescent="0.25">
      <c r="B4" s="185"/>
      <c r="C4" s="4"/>
      <c r="D4" s="4"/>
      <c r="E4" s="158"/>
      <c r="F4" s="5"/>
    </row>
    <row r="5" spans="1:6" ht="18" customHeight="1" x14ac:dyDescent="0.25">
      <c r="A5" s="228" t="s">
        <v>4</v>
      </c>
      <c r="B5" s="228"/>
      <c r="C5" s="228"/>
      <c r="D5" s="228"/>
      <c r="E5" s="228"/>
      <c r="F5" s="228"/>
    </row>
    <row r="6" spans="1:6" ht="18" x14ac:dyDescent="0.25">
      <c r="A6" s="4"/>
      <c r="B6" s="185"/>
      <c r="C6" s="4"/>
      <c r="D6" s="4"/>
      <c r="E6" s="158"/>
      <c r="F6" s="5"/>
    </row>
    <row r="7" spans="1:6" ht="15.75" customHeight="1" x14ac:dyDescent="0.25">
      <c r="A7" s="228" t="s">
        <v>45</v>
      </c>
      <c r="B7" s="228"/>
      <c r="C7" s="228"/>
      <c r="D7" s="228"/>
      <c r="E7" s="228"/>
      <c r="F7" s="228"/>
    </row>
    <row r="8" spans="1:6" ht="18.75" thickBot="1" x14ac:dyDescent="0.3">
      <c r="A8" s="4"/>
      <c r="B8" s="185"/>
      <c r="C8" s="4"/>
      <c r="D8" s="4"/>
      <c r="E8" s="158"/>
      <c r="F8" s="5"/>
    </row>
    <row r="9" spans="1:6" ht="25.5" x14ac:dyDescent="0.25">
      <c r="A9" s="126" t="s">
        <v>57</v>
      </c>
      <c r="B9" s="186" t="s">
        <v>58</v>
      </c>
      <c r="C9" s="127" t="s">
        <v>59</v>
      </c>
      <c r="D9" s="127" t="s">
        <v>60</v>
      </c>
      <c r="E9" s="175" t="s">
        <v>52</v>
      </c>
      <c r="F9" s="128" t="s">
        <v>61</v>
      </c>
    </row>
    <row r="10" spans="1:6" x14ac:dyDescent="0.25">
      <c r="A10" s="129" t="s">
        <v>51</v>
      </c>
      <c r="B10" s="187">
        <v>1561416.87</v>
      </c>
      <c r="C10" s="196">
        <f>C11</f>
        <v>1671773</v>
      </c>
      <c r="D10" s="196">
        <f t="shared" ref="D10:F10" si="0">D11</f>
        <v>1619000</v>
      </c>
      <c r="E10" s="196">
        <f t="shared" si="0"/>
        <v>1614000</v>
      </c>
      <c r="F10" s="196">
        <f t="shared" si="0"/>
        <v>1614000</v>
      </c>
    </row>
    <row r="11" spans="1:6" ht="26.25" x14ac:dyDescent="0.25">
      <c r="A11" s="130" t="s">
        <v>91</v>
      </c>
      <c r="B11" s="117">
        <v>1561416.87</v>
      </c>
      <c r="C11" s="117">
        <f>C12+C15+C20+C24+C30+C34+C37+C46+C53+C58</f>
        <v>1671773</v>
      </c>
      <c r="D11" s="117">
        <v>1619000</v>
      </c>
      <c r="E11" s="181">
        <v>1614000</v>
      </c>
      <c r="F11" s="131">
        <v>1614000</v>
      </c>
    </row>
    <row r="12" spans="1:6" x14ac:dyDescent="0.25">
      <c r="A12" s="132" t="s">
        <v>93</v>
      </c>
      <c r="B12" s="119">
        <v>77275.7</v>
      </c>
      <c r="C12" s="119">
        <v>23020</v>
      </c>
      <c r="D12" s="119">
        <v>23050</v>
      </c>
      <c r="E12" s="182">
        <v>23050</v>
      </c>
      <c r="F12" s="133">
        <v>23050</v>
      </c>
    </row>
    <row r="13" spans="1:6" x14ac:dyDescent="0.25">
      <c r="A13" s="134" t="s">
        <v>62</v>
      </c>
      <c r="B13" s="121">
        <v>77275.7</v>
      </c>
      <c r="C13" s="121">
        <v>23020</v>
      </c>
      <c r="D13" s="121">
        <v>23050</v>
      </c>
      <c r="E13" s="183">
        <v>23050</v>
      </c>
      <c r="F13" s="135">
        <v>23050</v>
      </c>
    </row>
    <row r="14" spans="1:6" ht="26.25" x14ac:dyDescent="0.25">
      <c r="A14" s="136" t="s">
        <v>67</v>
      </c>
      <c r="B14" s="107">
        <v>77275.7</v>
      </c>
      <c r="C14" s="107">
        <v>23020</v>
      </c>
      <c r="D14" s="107">
        <v>23050</v>
      </c>
      <c r="E14" s="177">
        <v>23050</v>
      </c>
      <c r="F14" s="137">
        <v>23050</v>
      </c>
    </row>
    <row r="15" spans="1:6" x14ac:dyDescent="0.25">
      <c r="A15" s="132" t="s">
        <v>240</v>
      </c>
      <c r="B15" s="119">
        <v>17717.810000000001</v>
      </c>
      <c r="C15" s="119">
        <v>42000</v>
      </c>
      <c r="D15" s="119">
        <v>45000</v>
      </c>
      <c r="E15" s="182">
        <v>40000</v>
      </c>
      <c r="F15" s="133">
        <v>40000</v>
      </c>
    </row>
    <row r="16" spans="1:6" x14ac:dyDescent="0.25">
      <c r="A16" s="134" t="s">
        <v>62</v>
      </c>
      <c r="B16" s="121">
        <v>17717.810000000001</v>
      </c>
      <c r="C16" s="121">
        <v>25307.87</v>
      </c>
      <c r="D16" s="121">
        <v>40000</v>
      </c>
      <c r="E16" s="183">
        <v>40000</v>
      </c>
      <c r="F16" s="135">
        <v>40000</v>
      </c>
    </row>
    <row r="17" spans="1:6" ht="26.25" x14ac:dyDescent="0.25">
      <c r="A17" s="136" t="s">
        <v>66</v>
      </c>
      <c r="B17" s="107">
        <v>17717.810000000001</v>
      </c>
      <c r="C17" s="107">
        <v>25307.87</v>
      </c>
      <c r="D17" s="107">
        <v>40000</v>
      </c>
      <c r="E17" s="177">
        <v>40000</v>
      </c>
      <c r="F17" s="137">
        <v>40000</v>
      </c>
    </row>
    <row r="18" spans="1:6" x14ac:dyDescent="0.25">
      <c r="A18" s="134" t="s">
        <v>106</v>
      </c>
      <c r="B18" s="121">
        <v>0</v>
      </c>
      <c r="C18" s="121">
        <v>16692.13</v>
      </c>
      <c r="D18" s="121">
        <v>5000</v>
      </c>
      <c r="E18" s="178">
        <v>0</v>
      </c>
      <c r="F18" s="138">
        <v>0</v>
      </c>
    </row>
    <row r="19" spans="1:6" x14ac:dyDescent="0.25">
      <c r="A19" s="136" t="s">
        <v>107</v>
      </c>
      <c r="B19" s="107"/>
      <c r="C19" s="107">
        <v>16692.13</v>
      </c>
      <c r="D19" s="107">
        <v>5000</v>
      </c>
      <c r="E19" s="157"/>
      <c r="F19" s="139"/>
    </row>
    <row r="20" spans="1:6" x14ac:dyDescent="0.25">
      <c r="A20" s="132" t="s">
        <v>242</v>
      </c>
      <c r="B20" s="119">
        <v>266136.13</v>
      </c>
      <c r="C20" s="119">
        <v>129155</v>
      </c>
      <c r="D20" s="119">
        <v>130450</v>
      </c>
      <c r="E20" s="176">
        <v>130450</v>
      </c>
      <c r="F20" s="133">
        <v>130450</v>
      </c>
    </row>
    <row r="21" spans="1:6" x14ac:dyDescent="0.25">
      <c r="A21" s="134" t="s">
        <v>62</v>
      </c>
      <c r="B21" s="121">
        <v>266136.13</v>
      </c>
      <c r="C21" s="121">
        <v>129155</v>
      </c>
      <c r="D21" s="121">
        <v>130450</v>
      </c>
      <c r="E21" s="177">
        <v>130450</v>
      </c>
      <c r="F21" s="135">
        <v>130450</v>
      </c>
    </row>
    <row r="22" spans="1:6" ht="26.25" x14ac:dyDescent="0.25">
      <c r="A22" s="136" t="s">
        <v>67</v>
      </c>
      <c r="B22" s="107" t="s">
        <v>225</v>
      </c>
      <c r="C22" s="107">
        <v>129155</v>
      </c>
      <c r="D22" s="107">
        <v>130450</v>
      </c>
      <c r="E22" s="177">
        <v>130450</v>
      </c>
      <c r="F22" s="137">
        <v>130450</v>
      </c>
    </row>
    <row r="23" spans="1:6" x14ac:dyDescent="0.25">
      <c r="A23" s="136" t="s">
        <v>92</v>
      </c>
      <c r="B23" s="107">
        <v>28.13</v>
      </c>
      <c r="C23" s="122">
        <v>20</v>
      </c>
      <c r="D23" s="114"/>
      <c r="E23" s="157"/>
      <c r="F23" s="139"/>
    </row>
    <row r="24" spans="1:6" x14ac:dyDescent="0.25">
      <c r="A24" s="132" t="s">
        <v>93</v>
      </c>
      <c r="B24" s="119">
        <v>28.13</v>
      </c>
      <c r="C24" s="124">
        <v>20</v>
      </c>
      <c r="D24" s="124">
        <v>0</v>
      </c>
      <c r="E24" s="179">
        <v>0</v>
      </c>
      <c r="F24" s="140">
        <v>0</v>
      </c>
    </row>
    <row r="25" spans="1:6" x14ac:dyDescent="0.25">
      <c r="A25" s="132" t="s">
        <v>94</v>
      </c>
      <c r="B25" s="119">
        <v>28.13</v>
      </c>
      <c r="C25" s="124">
        <v>20</v>
      </c>
      <c r="D25" s="124">
        <v>0</v>
      </c>
      <c r="E25" s="179">
        <v>0</v>
      </c>
      <c r="F25" s="140">
        <v>0</v>
      </c>
    </row>
    <row r="26" spans="1:6" x14ac:dyDescent="0.25">
      <c r="A26" s="132" t="s">
        <v>95</v>
      </c>
      <c r="B26" s="119">
        <v>28.13</v>
      </c>
      <c r="C26" s="124">
        <v>20</v>
      </c>
      <c r="D26" s="124">
        <v>0</v>
      </c>
      <c r="E26" s="179">
        <v>0</v>
      </c>
      <c r="F26" s="140">
        <v>0</v>
      </c>
    </row>
    <row r="27" spans="1:6" x14ac:dyDescent="0.25">
      <c r="A27" s="134" t="s">
        <v>62</v>
      </c>
      <c r="B27" s="121">
        <v>28.13</v>
      </c>
      <c r="C27" s="123">
        <v>20</v>
      </c>
      <c r="D27" s="123">
        <v>0</v>
      </c>
      <c r="E27" s="178">
        <v>0</v>
      </c>
      <c r="F27" s="138">
        <v>0</v>
      </c>
    </row>
    <row r="28" spans="1:6" x14ac:dyDescent="0.25">
      <c r="A28" s="136" t="s">
        <v>64</v>
      </c>
      <c r="B28" s="121">
        <v>28.13</v>
      </c>
      <c r="C28" s="122">
        <v>20</v>
      </c>
      <c r="D28" s="114"/>
      <c r="E28" s="157"/>
      <c r="F28" s="139"/>
    </row>
    <row r="29" spans="1:6" x14ac:dyDescent="0.25">
      <c r="A29" s="136" t="s">
        <v>30</v>
      </c>
      <c r="B29" s="121">
        <v>7675</v>
      </c>
      <c r="C29" s="107">
        <v>10500</v>
      </c>
      <c r="D29" s="107">
        <v>6500</v>
      </c>
      <c r="E29" s="177">
        <v>6500</v>
      </c>
      <c r="F29" s="137">
        <v>6500</v>
      </c>
    </row>
    <row r="30" spans="1:6" x14ac:dyDescent="0.25">
      <c r="A30" s="132" t="s">
        <v>243</v>
      </c>
      <c r="B30" s="119">
        <v>7675</v>
      </c>
      <c r="C30" s="119">
        <v>10500</v>
      </c>
      <c r="D30" s="119">
        <v>6500</v>
      </c>
      <c r="E30" s="176">
        <v>6500</v>
      </c>
      <c r="F30" s="133">
        <v>6500</v>
      </c>
    </row>
    <row r="31" spans="1:6" x14ac:dyDescent="0.25">
      <c r="A31" s="134" t="s">
        <v>62</v>
      </c>
      <c r="B31" s="121">
        <v>7675</v>
      </c>
      <c r="C31" s="121">
        <v>10500</v>
      </c>
      <c r="D31" s="121">
        <v>6500</v>
      </c>
      <c r="E31" s="177">
        <v>6500</v>
      </c>
      <c r="F31" s="135">
        <v>6500</v>
      </c>
    </row>
    <row r="32" spans="1:6" ht="26.25" x14ac:dyDescent="0.25">
      <c r="A32" s="136" t="s">
        <v>65</v>
      </c>
      <c r="B32" s="121">
        <v>7675</v>
      </c>
      <c r="C32" s="107">
        <v>10500</v>
      </c>
      <c r="D32" s="107">
        <v>6500</v>
      </c>
      <c r="E32" s="177">
        <v>6500</v>
      </c>
      <c r="F32" s="137">
        <v>6500</v>
      </c>
    </row>
    <row r="33" spans="1:6" x14ac:dyDescent="0.25">
      <c r="A33" s="136" t="s">
        <v>97</v>
      </c>
      <c r="B33" s="107">
        <v>1187693.76</v>
      </c>
      <c r="C33" s="107">
        <v>1456378</v>
      </c>
      <c r="D33" s="107">
        <v>1402800</v>
      </c>
      <c r="E33" s="177">
        <v>1402800</v>
      </c>
      <c r="F33" s="137">
        <v>1402800</v>
      </c>
    </row>
    <row r="34" spans="1:6" ht="26.25" x14ac:dyDescent="0.25">
      <c r="A34" s="132" t="s">
        <v>244</v>
      </c>
      <c r="B34" s="119">
        <v>10313.5</v>
      </c>
      <c r="C34" s="119">
        <v>15750</v>
      </c>
      <c r="D34" s="119">
        <v>11900</v>
      </c>
      <c r="E34" s="176">
        <v>11900</v>
      </c>
      <c r="F34" s="133">
        <v>11900</v>
      </c>
    </row>
    <row r="35" spans="1:6" x14ac:dyDescent="0.25">
      <c r="A35" s="134" t="s">
        <v>62</v>
      </c>
      <c r="B35" s="121">
        <v>0</v>
      </c>
      <c r="C35" s="121">
        <v>15750</v>
      </c>
      <c r="D35" s="121">
        <v>11900</v>
      </c>
      <c r="E35" s="177">
        <v>11900</v>
      </c>
      <c r="F35" s="135">
        <v>11900</v>
      </c>
    </row>
    <row r="36" spans="1:6" ht="26.25" x14ac:dyDescent="0.25">
      <c r="A36" s="136" t="s">
        <v>63</v>
      </c>
      <c r="B36" s="121"/>
      <c r="C36" s="107">
        <v>15750</v>
      </c>
      <c r="D36" s="107">
        <v>11900</v>
      </c>
      <c r="E36" s="177">
        <v>11900</v>
      </c>
      <c r="F36" s="137">
        <v>11900</v>
      </c>
    </row>
    <row r="37" spans="1:6" x14ac:dyDescent="0.25">
      <c r="A37" s="132" t="s">
        <v>245</v>
      </c>
      <c r="B37" s="119">
        <v>0</v>
      </c>
      <c r="C37" s="119">
        <v>1397803</v>
      </c>
      <c r="D37" s="119">
        <v>1343000</v>
      </c>
      <c r="E37" s="176">
        <v>1343000</v>
      </c>
      <c r="F37" s="133">
        <v>1343000</v>
      </c>
    </row>
    <row r="38" spans="1:6" x14ac:dyDescent="0.25">
      <c r="A38" s="132" t="s">
        <v>246</v>
      </c>
      <c r="B38" s="119">
        <v>13511</v>
      </c>
      <c r="C38" s="119">
        <v>7803</v>
      </c>
      <c r="D38" s="124">
        <v>0</v>
      </c>
      <c r="E38" s="179">
        <v>0</v>
      </c>
      <c r="F38" s="140">
        <v>0</v>
      </c>
    </row>
    <row r="39" spans="1:6" x14ac:dyDescent="0.25">
      <c r="A39" s="134" t="s">
        <v>62</v>
      </c>
      <c r="B39" s="121">
        <v>13511</v>
      </c>
      <c r="C39" s="121">
        <v>5104.8</v>
      </c>
      <c r="D39" s="123">
        <v>0</v>
      </c>
      <c r="E39" s="178">
        <v>0</v>
      </c>
      <c r="F39" s="138">
        <v>0</v>
      </c>
    </row>
    <row r="40" spans="1:6" ht="26.25" x14ac:dyDescent="0.25">
      <c r="A40" s="136" t="s">
        <v>63</v>
      </c>
      <c r="B40" s="121">
        <v>13511</v>
      </c>
      <c r="C40" s="107">
        <v>5104.8</v>
      </c>
      <c r="D40" s="114"/>
      <c r="E40" s="157"/>
      <c r="F40" s="139"/>
    </row>
    <row r="41" spans="1:6" x14ac:dyDescent="0.25">
      <c r="A41" s="134" t="s">
        <v>106</v>
      </c>
      <c r="B41" s="121">
        <v>0</v>
      </c>
      <c r="C41" s="121">
        <v>2698.2</v>
      </c>
      <c r="D41" s="123">
        <v>0</v>
      </c>
      <c r="E41" s="178">
        <v>0</v>
      </c>
      <c r="F41" s="138">
        <v>0</v>
      </c>
    </row>
    <row r="42" spans="1:6" x14ac:dyDescent="0.25">
      <c r="A42" s="136" t="s">
        <v>107</v>
      </c>
      <c r="B42" s="121"/>
      <c r="C42" s="107">
        <v>2698.2</v>
      </c>
      <c r="D42" s="114"/>
      <c r="E42" s="157"/>
      <c r="F42" s="139"/>
    </row>
    <row r="43" spans="1:6" ht="26.25" x14ac:dyDescent="0.25">
      <c r="A43" s="132" t="s">
        <v>247</v>
      </c>
      <c r="B43" s="119">
        <v>1131312.94</v>
      </c>
      <c r="C43" s="119">
        <v>1390000</v>
      </c>
      <c r="D43" s="119">
        <v>1343000</v>
      </c>
      <c r="E43" s="176">
        <v>1343000</v>
      </c>
      <c r="F43" s="133">
        <v>1343000</v>
      </c>
    </row>
    <row r="44" spans="1:6" x14ac:dyDescent="0.25">
      <c r="A44" s="134" t="s">
        <v>62</v>
      </c>
      <c r="B44" s="121">
        <v>1131312.94</v>
      </c>
      <c r="C44" s="121">
        <v>1390000</v>
      </c>
      <c r="D44" s="121">
        <v>1343000</v>
      </c>
      <c r="E44" s="177">
        <v>1343000</v>
      </c>
      <c r="F44" s="135">
        <v>1343000</v>
      </c>
    </row>
    <row r="45" spans="1:6" ht="26.25" x14ac:dyDescent="0.25">
      <c r="A45" s="136" t="s">
        <v>63</v>
      </c>
      <c r="B45" s="107">
        <v>1131312.94</v>
      </c>
      <c r="C45" s="107">
        <v>1390000</v>
      </c>
      <c r="D45" s="107">
        <v>1343000</v>
      </c>
      <c r="E45" s="177">
        <v>1343000</v>
      </c>
      <c r="F45" s="137">
        <v>1343000</v>
      </c>
    </row>
    <row r="46" spans="1:6" x14ac:dyDescent="0.25">
      <c r="A46" s="132" t="s">
        <v>98</v>
      </c>
      <c r="B46" s="119">
        <v>32556.32</v>
      </c>
      <c r="C46" s="119">
        <v>42825</v>
      </c>
      <c r="D46" s="119">
        <v>47900</v>
      </c>
      <c r="E46" s="176">
        <v>47900</v>
      </c>
      <c r="F46" s="133">
        <v>47900</v>
      </c>
    </row>
    <row r="47" spans="1:6" x14ac:dyDescent="0.25">
      <c r="A47" s="134" t="s">
        <v>62</v>
      </c>
      <c r="B47" s="121">
        <v>32556.32</v>
      </c>
      <c r="C47" s="121">
        <v>42825</v>
      </c>
      <c r="D47" s="121">
        <v>47900</v>
      </c>
      <c r="E47" s="177">
        <v>47900</v>
      </c>
      <c r="F47" s="135">
        <v>47900</v>
      </c>
    </row>
    <row r="48" spans="1:6" ht="26.25" x14ac:dyDescent="0.25">
      <c r="A48" s="136" t="s">
        <v>67</v>
      </c>
      <c r="B48" s="121">
        <v>32556.32</v>
      </c>
      <c r="C48" s="107">
        <v>42825</v>
      </c>
      <c r="D48" s="107">
        <v>47900</v>
      </c>
      <c r="E48" s="177">
        <v>47900</v>
      </c>
      <c r="F48" s="137">
        <v>47900</v>
      </c>
    </row>
    <row r="49" spans="1:6" x14ac:dyDescent="0.25">
      <c r="A49" s="136" t="s">
        <v>226</v>
      </c>
      <c r="B49" s="121">
        <v>4892.3999999999996</v>
      </c>
      <c r="C49" s="107"/>
      <c r="D49" s="107"/>
      <c r="E49" s="177"/>
      <c r="F49" s="137"/>
    </row>
    <row r="50" spans="1:6" x14ac:dyDescent="0.25">
      <c r="A50" s="136" t="s">
        <v>62</v>
      </c>
      <c r="B50" s="121">
        <v>4892.3999999999996</v>
      </c>
      <c r="C50" s="107"/>
      <c r="D50" s="107"/>
      <c r="E50" s="177"/>
      <c r="F50" s="137"/>
    </row>
    <row r="51" spans="1:6" ht="26.25" x14ac:dyDescent="0.25">
      <c r="A51" s="136" t="s">
        <v>63</v>
      </c>
      <c r="B51" s="121">
        <v>4892.3999999999996</v>
      </c>
      <c r="C51" s="107"/>
      <c r="D51" s="107"/>
      <c r="E51" s="177"/>
      <c r="F51" s="137"/>
    </row>
    <row r="52" spans="1:6" x14ac:dyDescent="0.25">
      <c r="A52" s="136" t="s">
        <v>99</v>
      </c>
      <c r="B52" s="121">
        <v>800</v>
      </c>
      <c r="C52" s="107">
        <v>4100</v>
      </c>
      <c r="D52" s="107">
        <v>8200</v>
      </c>
      <c r="E52" s="177">
        <v>8200</v>
      </c>
      <c r="F52" s="137">
        <v>8200</v>
      </c>
    </row>
    <row r="53" spans="1:6" x14ac:dyDescent="0.25">
      <c r="A53" s="132" t="s">
        <v>100</v>
      </c>
      <c r="B53" s="119">
        <v>800</v>
      </c>
      <c r="C53" s="119">
        <v>4100</v>
      </c>
      <c r="D53" s="119">
        <v>8200</v>
      </c>
      <c r="E53" s="176">
        <v>8200</v>
      </c>
      <c r="F53" s="133">
        <v>8200</v>
      </c>
    </row>
    <row r="54" spans="1:6" x14ac:dyDescent="0.25">
      <c r="A54" s="132" t="s">
        <v>101</v>
      </c>
      <c r="B54" s="119">
        <v>800</v>
      </c>
      <c r="C54" s="119">
        <v>4100</v>
      </c>
      <c r="D54" s="119">
        <v>8200</v>
      </c>
      <c r="E54" s="176">
        <v>8200</v>
      </c>
      <c r="F54" s="133">
        <v>8200</v>
      </c>
    </row>
    <row r="55" spans="1:6" x14ac:dyDescent="0.25">
      <c r="A55" s="134" t="s">
        <v>62</v>
      </c>
      <c r="B55" s="121">
        <v>800</v>
      </c>
      <c r="C55" s="121">
        <v>4100</v>
      </c>
      <c r="D55" s="121">
        <v>8200</v>
      </c>
      <c r="E55" s="177">
        <v>8200</v>
      </c>
      <c r="F55" s="135">
        <v>8200</v>
      </c>
    </row>
    <row r="56" spans="1:6" ht="26.25" x14ac:dyDescent="0.25">
      <c r="A56" s="136" t="s">
        <v>66</v>
      </c>
      <c r="B56" s="121">
        <v>800</v>
      </c>
      <c r="C56" s="107">
        <v>4100</v>
      </c>
      <c r="D56" s="107">
        <v>8200</v>
      </c>
      <c r="E56" s="177">
        <v>8200</v>
      </c>
      <c r="F56" s="137">
        <v>8200</v>
      </c>
    </row>
    <row r="57" spans="1:6" x14ac:dyDescent="0.25">
      <c r="A57" s="136" t="s">
        <v>102</v>
      </c>
      <c r="B57" s="121">
        <v>4090.34</v>
      </c>
      <c r="C57" s="107">
        <v>6600</v>
      </c>
      <c r="D57" s="107">
        <v>3000</v>
      </c>
      <c r="E57" s="177">
        <v>3000</v>
      </c>
      <c r="F57" s="137">
        <v>3000</v>
      </c>
    </row>
    <row r="58" spans="1:6" x14ac:dyDescent="0.25">
      <c r="A58" s="132" t="s">
        <v>103</v>
      </c>
      <c r="B58" s="119">
        <v>4090.34</v>
      </c>
      <c r="C58" s="119">
        <v>6600</v>
      </c>
      <c r="D58" s="119">
        <v>3000</v>
      </c>
      <c r="E58" s="176">
        <v>3000</v>
      </c>
      <c r="F58" s="133">
        <v>3000</v>
      </c>
    </row>
    <row r="59" spans="1:6" ht="26.25" x14ac:dyDescent="0.25">
      <c r="A59" s="132" t="s">
        <v>104</v>
      </c>
      <c r="B59" s="119">
        <v>4090.34</v>
      </c>
      <c r="C59" s="119">
        <v>6600</v>
      </c>
      <c r="D59" s="119">
        <v>3000</v>
      </c>
      <c r="E59" s="176">
        <v>3000</v>
      </c>
      <c r="F59" s="133">
        <v>3000</v>
      </c>
    </row>
    <row r="60" spans="1:6" x14ac:dyDescent="0.25">
      <c r="A60" s="134" t="s">
        <v>68</v>
      </c>
      <c r="B60" s="121">
        <v>4090.34</v>
      </c>
      <c r="C60" s="121">
        <v>3084.22</v>
      </c>
      <c r="D60" s="121">
        <v>3000</v>
      </c>
      <c r="E60" s="177">
        <v>3000</v>
      </c>
      <c r="F60" s="135">
        <v>3000</v>
      </c>
    </row>
    <row r="61" spans="1:6" x14ac:dyDescent="0.25">
      <c r="A61" s="136" t="s">
        <v>69</v>
      </c>
      <c r="B61" s="121">
        <v>4090.34</v>
      </c>
      <c r="C61" s="107">
        <v>3084.22</v>
      </c>
      <c r="D61" s="107">
        <v>3000</v>
      </c>
      <c r="E61" s="177">
        <v>3000</v>
      </c>
      <c r="F61" s="137">
        <v>3000</v>
      </c>
    </row>
    <row r="62" spans="1:6" x14ac:dyDescent="0.25">
      <c r="A62" s="134" t="s">
        <v>106</v>
      </c>
      <c r="B62" s="121">
        <v>0</v>
      </c>
      <c r="C62" s="121">
        <v>3515.78</v>
      </c>
      <c r="D62" s="123">
        <v>0</v>
      </c>
      <c r="E62" s="178">
        <v>0</v>
      </c>
      <c r="F62" s="138">
        <v>0</v>
      </c>
    </row>
    <row r="63" spans="1:6" ht="15.75" thickBot="1" x14ac:dyDescent="0.3">
      <c r="A63" s="141" t="s">
        <v>107</v>
      </c>
      <c r="B63" s="184"/>
      <c r="C63" s="143">
        <v>3515.78</v>
      </c>
      <c r="D63" s="142"/>
      <c r="E63" s="180"/>
      <c r="F63" s="144"/>
    </row>
    <row r="65" spans="1:6" ht="18" x14ac:dyDescent="0.25">
      <c r="A65" s="4"/>
      <c r="B65" s="185"/>
      <c r="C65" s="4"/>
      <c r="D65" s="4"/>
      <c r="E65" s="158"/>
      <c r="F65" s="5"/>
    </row>
    <row r="66" spans="1:6" ht="25.5" x14ac:dyDescent="0.25">
      <c r="A66" s="17" t="s">
        <v>57</v>
      </c>
      <c r="B66" s="188" t="s">
        <v>58</v>
      </c>
      <c r="C66" s="17" t="s">
        <v>59</v>
      </c>
      <c r="D66" s="17" t="s">
        <v>60</v>
      </c>
      <c r="E66" s="159" t="s">
        <v>52</v>
      </c>
      <c r="F66" s="17" t="s">
        <v>61</v>
      </c>
    </row>
    <row r="67" spans="1:6" x14ac:dyDescent="0.25">
      <c r="A67" s="125" t="s">
        <v>105</v>
      </c>
      <c r="B67" s="195">
        <f>B68</f>
        <v>1645290.11</v>
      </c>
      <c r="C67" s="195">
        <f t="shared" ref="C67:F67" si="1">C68</f>
        <v>1671773</v>
      </c>
      <c r="D67" s="195">
        <f t="shared" si="1"/>
        <v>1619000</v>
      </c>
      <c r="E67" s="195">
        <f t="shared" si="1"/>
        <v>1614000</v>
      </c>
      <c r="F67" s="195">
        <f t="shared" si="1"/>
        <v>1614000</v>
      </c>
    </row>
    <row r="68" spans="1:6" ht="26.25" x14ac:dyDescent="0.25">
      <c r="A68" s="116" t="s">
        <v>91</v>
      </c>
      <c r="B68" s="193">
        <v>1645290.11</v>
      </c>
      <c r="C68" s="193">
        <v>1671773</v>
      </c>
      <c r="D68" s="193">
        <v>1619000</v>
      </c>
      <c r="E68" s="194">
        <v>1614000</v>
      </c>
      <c r="F68" s="193">
        <v>1614000</v>
      </c>
    </row>
    <row r="69" spans="1:6" ht="15.75" customHeight="1" x14ac:dyDescent="0.25">
      <c r="A69" s="118" t="s">
        <v>93</v>
      </c>
      <c r="B69" s="119">
        <v>78561.98</v>
      </c>
      <c r="C69" s="119">
        <v>23020</v>
      </c>
      <c r="D69" s="119">
        <v>23050</v>
      </c>
      <c r="E69" s="176">
        <v>23050</v>
      </c>
      <c r="F69" s="119">
        <v>23050</v>
      </c>
    </row>
    <row r="70" spans="1:6" x14ac:dyDescent="0.25">
      <c r="A70" s="120" t="s">
        <v>75</v>
      </c>
      <c r="B70" s="121">
        <v>14380.98</v>
      </c>
      <c r="C70" s="121">
        <v>22520</v>
      </c>
      <c r="D70" s="121">
        <v>22550</v>
      </c>
      <c r="E70" s="177">
        <v>22550</v>
      </c>
      <c r="F70" s="121">
        <v>22550</v>
      </c>
    </row>
    <row r="71" spans="1:6" x14ac:dyDescent="0.25">
      <c r="A71" s="114" t="s">
        <v>76</v>
      </c>
      <c r="B71" s="107">
        <v>13969.47</v>
      </c>
      <c r="C71" s="107">
        <v>19320</v>
      </c>
      <c r="D71" s="107">
        <v>21850</v>
      </c>
      <c r="E71" s="177">
        <v>21850</v>
      </c>
      <c r="F71" s="107">
        <v>21850</v>
      </c>
    </row>
    <row r="72" spans="1:6" x14ac:dyDescent="0.25">
      <c r="A72" s="114" t="s">
        <v>77</v>
      </c>
      <c r="B72" s="107">
        <v>411.51</v>
      </c>
      <c r="C72" s="107">
        <v>3200</v>
      </c>
      <c r="D72" s="122">
        <v>700</v>
      </c>
      <c r="E72" s="178">
        <v>700</v>
      </c>
      <c r="F72" s="122">
        <v>700</v>
      </c>
    </row>
    <row r="73" spans="1:6" x14ac:dyDescent="0.25">
      <c r="A73" s="120" t="s">
        <v>81</v>
      </c>
      <c r="B73" s="121">
        <v>64181</v>
      </c>
      <c r="C73" s="123">
        <v>500</v>
      </c>
      <c r="D73" s="123">
        <v>500</v>
      </c>
      <c r="E73" s="178">
        <v>500</v>
      </c>
      <c r="F73" s="123">
        <v>500</v>
      </c>
    </row>
    <row r="74" spans="1:6" x14ac:dyDescent="0.25">
      <c r="A74" s="120" t="s">
        <v>227</v>
      </c>
      <c r="B74" s="121">
        <v>250</v>
      </c>
      <c r="C74" s="123"/>
      <c r="D74" s="123"/>
      <c r="E74" s="178"/>
      <c r="F74" s="123"/>
    </row>
    <row r="75" spans="1:6" x14ac:dyDescent="0.25">
      <c r="A75" s="114" t="s">
        <v>82</v>
      </c>
      <c r="B75" s="107">
        <v>531</v>
      </c>
      <c r="C75" s="122">
        <v>500</v>
      </c>
      <c r="D75" s="122">
        <v>500</v>
      </c>
      <c r="E75" s="178">
        <v>500</v>
      </c>
      <c r="F75" s="122">
        <v>500</v>
      </c>
    </row>
    <row r="76" spans="1:6" x14ac:dyDescent="0.25">
      <c r="A76" s="114" t="s">
        <v>228</v>
      </c>
      <c r="B76" s="107">
        <v>63400</v>
      </c>
      <c r="C76" s="122"/>
      <c r="D76" s="122"/>
      <c r="E76" s="178"/>
      <c r="F76" s="122"/>
    </row>
    <row r="77" spans="1:6" ht="13.9" customHeight="1" x14ac:dyDescent="0.25">
      <c r="A77" s="118" t="s">
        <v>240</v>
      </c>
      <c r="B77" s="119">
        <v>16706.13</v>
      </c>
      <c r="C77" s="119">
        <v>42000</v>
      </c>
      <c r="D77" s="119">
        <v>45000</v>
      </c>
      <c r="E77" s="176">
        <v>40000</v>
      </c>
      <c r="F77" s="119">
        <v>40000</v>
      </c>
    </row>
    <row r="78" spans="1:6" x14ac:dyDescent="0.25">
      <c r="A78" s="120" t="s">
        <v>75</v>
      </c>
      <c r="B78" s="121">
        <v>14748.11</v>
      </c>
      <c r="C78" s="121">
        <v>38850</v>
      </c>
      <c r="D78" s="121">
        <v>39800</v>
      </c>
      <c r="E78" s="177">
        <v>34800</v>
      </c>
      <c r="F78" s="121">
        <v>34800</v>
      </c>
    </row>
    <row r="79" spans="1:6" x14ac:dyDescent="0.25">
      <c r="A79" s="114" t="s">
        <v>76</v>
      </c>
      <c r="B79" s="107"/>
      <c r="C79" s="107">
        <v>1550</v>
      </c>
      <c r="D79" s="107">
        <v>6000</v>
      </c>
      <c r="E79" s="177">
        <v>1000</v>
      </c>
      <c r="F79" s="107">
        <v>1000</v>
      </c>
    </row>
    <row r="80" spans="1:6" x14ac:dyDescent="0.25">
      <c r="A80" s="114" t="s">
        <v>77</v>
      </c>
      <c r="B80" s="107">
        <v>14728.69</v>
      </c>
      <c r="C80" s="107">
        <v>37150</v>
      </c>
      <c r="D80" s="107">
        <v>33700</v>
      </c>
      <c r="E80" s="177">
        <v>33700</v>
      </c>
      <c r="F80" s="107">
        <v>33700</v>
      </c>
    </row>
    <row r="81" spans="1:6" x14ac:dyDescent="0.25">
      <c r="A81" s="114" t="s">
        <v>78</v>
      </c>
      <c r="B81" s="107">
        <v>19.420000000000002</v>
      </c>
      <c r="C81" s="122">
        <v>100</v>
      </c>
      <c r="D81" s="122">
        <v>50</v>
      </c>
      <c r="E81" s="178">
        <v>50</v>
      </c>
      <c r="F81" s="122">
        <v>50</v>
      </c>
    </row>
    <row r="82" spans="1:6" x14ac:dyDescent="0.25">
      <c r="A82" s="114" t="s">
        <v>80</v>
      </c>
      <c r="B82" s="107"/>
      <c r="C82" s="122">
        <v>50</v>
      </c>
      <c r="D82" s="122">
        <v>50</v>
      </c>
      <c r="E82" s="178">
        <v>50</v>
      </c>
      <c r="F82" s="122">
        <v>50</v>
      </c>
    </row>
    <row r="83" spans="1:6" x14ac:dyDescent="0.25">
      <c r="A83" s="120" t="s">
        <v>81</v>
      </c>
      <c r="B83" s="121">
        <v>1958.02</v>
      </c>
      <c r="C83" s="121">
        <v>3150</v>
      </c>
      <c r="D83" s="121">
        <v>5200</v>
      </c>
      <c r="E83" s="177">
        <v>5200</v>
      </c>
      <c r="F83" s="121">
        <v>5200</v>
      </c>
    </row>
    <row r="84" spans="1:6" x14ac:dyDescent="0.25">
      <c r="A84" s="114" t="s">
        <v>82</v>
      </c>
      <c r="B84" s="107">
        <v>1958.02</v>
      </c>
      <c r="C84" s="107">
        <v>3150</v>
      </c>
      <c r="D84" s="107">
        <v>5200</v>
      </c>
      <c r="E84" s="177">
        <v>5200</v>
      </c>
      <c r="F84" s="107">
        <v>5200</v>
      </c>
    </row>
    <row r="85" spans="1:6" x14ac:dyDescent="0.25">
      <c r="A85" s="118" t="s">
        <v>241</v>
      </c>
      <c r="B85" s="119">
        <v>262348.39</v>
      </c>
      <c r="C85" s="119">
        <v>129155</v>
      </c>
      <c r="D85" s="119">
        <v>130450</v>
      </c>
      <c r="E85" s="176">
        <v>130450</v>
      </c>
      <c r="F85" s="119">
        <v>130450</v>
      </c>
    </row>
    <row r="86" spans="1:6" x14ac:dyDescent="0.25">
      <c r="A86" s="120" t="s">
        <v>75</v>
      </c>
      <c r="B86" s="121">
        <v>105248.39</v>
      </c>
      <c r="C86" s="121">
        <v>129155</v>
      </c>
      <c r="D86" s="121">
        <v>130450</v>
      </c>
      <c r="E86" s="177">
        <v>130450</v>
      </c>
      <c r="F86" s="121">
        <v>130450</v>
      </c>
    </row>
    <row r="87" spans="1:6" x14ac:dyDescent="0.25">
      <c r="A87" s="114" t="s">
        <v>76</v>
      </c>
      <c r="B87" s="107">
        <v>4707.7</v>
      </c>
      <c r="C87" s="107">
        <v>6375</v>
      </c>
      <c r="D87" s="107">
        <v>7500</v>
      </c>
      <c r="E87" s="177">
        <v>7500</v>
      </c>
      <c r="F87" s="107">
        <v>7500</v>
      </c>
    </row>
    <row r="88" spans="1:6" x14ac:dyDescent="0.25">
      <c r="A88" s="114" t="s">
        <v>77</v>
      </c>
      <c r="B88" s="107">
        <v>100040.69</v>
      </c>
      <c r="C88" s="107">
        <v>122280</v>
      </c>
      <c r="D88" s="107">
        <v>122950</v>
      </c>
      <c r="E88" s="177">
        <v>122950</v>
      </c>
      <c r="F88" s="107">
        <v>122950</v>
      </c>
    </row>
    <row r="89" spans="1:6" x14ac:dyDescent="0.25">
      <c r="A89" s="114" t="s">
        <v>78</v>
      </c>
      <c r="B89" s="107">
        <v>500</v>
      </c>
      <c r="C89" s="122">
        <v>500</v>
      </c>
      <c r="D89" s="114"/>
      <c r="E89" s="157"/>
      <c r="F89" s="114"/>
    </row>
    <row r="90" spans="1:6" x14ac:dyDescent="0.25">
      <c r="A90" s="114" t="s">
        <v>81</v>
      </c>
      <c r="B90" s="107">
        <v>157100</v>
      </c>
      <c r="C90" s="122"/>
      <c r="D90" s="114"/>
      <c r="E90" s="157"/>
      <c r="F90" s="114"/>
    </row>
    <row r="91" spans="1:6" x14ac:dyDescent="0.25">
      <c r="A91" s="114" t="s">
        <v>228</v>
      </c>
      <c r="B91" s="107">
        <v>157100</v>
      </c>
      <c r="C91" s="122"/>
      <c r="D91" s="114"/>
      <c r="E91" s="157"/>
      <c r="F91" s="114"/>
    </row>
    <row r="92" spans="1:6" x14ac:dyDescent="0.25">
      <c r="A92" s="114" t="s">
        <v>92</v>
      </c>
      <c r="B92" s="107"/>
      <c r="C92" s="122">
        <v>20</v>
      </c>
      <c r="D92" s="114"/>
      <c r="E92" s="157"/>
      <c r="F92" s="114"/>
    </row>
    <row r="93" spans="1:6" x14ac:dyDescent="0.25">
      <c r="A93" s="118" t="s">
        <v>95</v>
      </c>
      <c r="B93" s="119"/>
      <c r="C93" s="124">
        <v>20</v>
      </c>
      <c r="D93" s="124">
        <v>0</v>
      </c>
      <c r="E93" s="179">
        <v>0</v>
      </c>
      <c r="F93" s="124">
        <v>0</v>
      </c>
    </row>
    <row r="94" spans="1:6" x14ac:dyDescent="0.25">
      <c r="A94" s="120" t="s">
        <v>75</v>
      </c>
      <c r="B94" s="121"/>
      <c r="C94" s="123">
        <v>20</v>
      </c>
      <c r="D94" s="123">
        <v>0</v>
      </c>
      <c r="E94" s="178">
        <v>0</v>
      </c>
      <c r="F94" s="123">
        <v>0</v>
      </c>
    </row>
    <row r="95" spans="1:6" x14ac:dyDescent="0.25">
      <c r="A95" s="114" t="s">
        <v>78</v>
      </c>
      <c r="B95" s="107"/>
      <c r="C95" s="122">
        <v>20</v>
      </c>
      <c r="D95" s="114"/>
      <c r="E95" s="157"/>
      <c r="F95" s="114"/>
    </row>
    <row r="96" spans="1:6" x14ac:dyDescent="0.25">
      <c r="A96" s="114" t="s">
        <v>30</v>
      </c>
      <c r="B96" s="107"/>
      <c r="C96" s="107">
        <v>10500</v>
      </c>
      <c r="D96" s="107">
        <v>6500</v>
      </c>
      <c r="E96" s="177">
        <v>6500</v>
      </c>
      <c r="F96" s="107">
        <v>6500</v>
      </c>
    </row>
    <row r="97" spans="1:6" x14ac:dyDescent="0.25">
      <c r="A97" s="118" t="s">
        <v>96</v>
      </c>
      <c r="B97" s="119">
        <v>6755</v>
      </c>
      <c r="C97" s="119">
        <v>10500</v>
      </c>
      <c r="D97" s="119">
        <v>6500</v>
      </c>
      <c r="E97" s="176">
        <v>6500</v>
      </c>
      <c r="F97" s="119">
        <v>6500</v>
      </c>
    </row>
    <row r="98" spans="1:6" x14ac:dyDescent="0.25">
      <c r="A98" s="120" t="s">
        <v>75</v>
      </c>
      <c r="B98" s="121">
        <v>6755</v>
      </c>
      <c r="C98" s="121">
        <v>10500</v>
      </c>
      <c r="D98" s="121">
        <v>6500</v>
      </c>
      <c r="E98" s="177">
        <v>6500</v>
      </c>
      <c r="F98" s="121">
        <v>6500</v>
      </c>
    </row>
    <row r="99" spans="1:6" x14ac:dyDescent="0.25">
      <c r="A99" s="114" t="s">
        <v>77</v>
      </c>
      <c r="B99" s="107">
        <v>6755</v>
      </c>
      <c r="C99" s="107">
        <v>10500</v>
      </c>
      <c r="D99" s="107">
        <v>6500</v>
      </c>
      <c r="E99" s="177">
        <v>6500</v>
      </c>
      <c r="F99" s="107">
        <v>6500</v>
      </c>
    </row>
    <row r="100" spans="1:6" x14ac:dyDescent="0.25">
      <c r="A100" s="114" t="s">
        <v>97</v>
      </c>
      <c r="B100" s="107">
        <v>1276064.6499999999</v>
      </c>
      <c r="C100" s="107">
        <v>1456378</v>
      </c>
      <c r="D100" s="107">
        <v>1402800</v>
      </c>
      <c r="E100" s="177">
        <v>1402800</v>
      </c>
      <c r="F100" s="107">
        <v>1402800</v>
      </c>
    </row>
    <row r="101" spans="1:6" ht="26.25" x14ac:dyDescent="0.25">
      <c r="A101" s="118" t="s">
        <v>244</v>
      </c>
      <c r="B101" s="119">
        <v>14279.91</v>
      </c>
      <c r="C101" s="119">
        <v>15750</v>
      </c>
      <c r="D101" s="119">
        <v>11900</v>
      </c>
      <c r="E101" s="176">
        <v>11900</v>
      </c>
      <c r="F101" s="119">
        <v>11900</v>
      </c>
    </row>
    <row r="102" spans="1:6" x14ac:dyDescent="0.25">
      <c r="A102" s="120" t="s">
        <v>75</v>
      </c>
      <c r="B102" s="121">
        <v>13292.87</v>
      </c>
      <c r="C102" s="121">
        <v>14250</v>
      </c>
      <c r="D102" s="121">
        <v>10400</v>
      </c>
      <c r="E102" s="177">
        <v>10400</v>
      </c>
      <c r="F102" s="121">
        <v>10400</v>
      </c>
    </row>
    <row r="103" spans="1:6" x14ac:dyDescent="0.25">
      <c r="A103" s="114" t="s">
        <v>76</v>
      </c>
      <c r="B103" s="107">
        <v>161.02000000000001</v>
      </c>
      <c r="C103" s="122">
        <v>700</v>
      </c>
      <c r="D103" s="122">
        <v>700</v>
      </c>
      <c r="E103" s="178">
        <v>700</v>
      </c>
      <c r="F103" s="122">
        <v>700</v>
      </c>
    </row>
    <row r="104" spans="1:6" x14ac:dyDescent="0.25">
      <c r="A104" s="114" t="s">
        <v>77</v>
      </c>
      <c r="B104" s="107">
        <v>8829.9699999999993</v>
      </c>
      <c r="C104" s="107">
        <v>11700</v>
      </c>
      <c r="D104" s="107">
        <v>7800</v>
      </c>
      <c r="E104" s="177">
        <v>7800</v>
      </c>
      <c r="F104" s="107">
        <v>7800</v>
      </c>
    </row>
    <row r="105" spans="1:6" x14ac:dyDescent="0.25">
      <c r="A105" s="114" t="s">
        <v>229</v>
      </c>
      <c r="B105" s="107">
        <v>3509.08</v>
      </c>
      <c r="C105" s="107"/>
      <c r="D105" s="107"/>
      <c r="E105" s="177"/>
      <c r="F105" s="107"/>
    </row>
    <row r="106" spans="1:6" ht="26.25" x14ac:dyDescent="0.25">
      <c r="A106" s="114" t="s">
        <v>79</v>
      </c>
      <c r="B106" s="107">
        <v>27.8</v>
      </c>
      <c r="C106" s="107">
        <v>1000</v>
      </c>
      <c r="D106" s="107">
        <v>1000</v>
      </c>
      <c r="E106" s="177">
        <v>1000</v>
      </c>
      <c r="F106" s="107">
        <v>1000</v>
      </c>
    </row>
    <row r="107" spans="1:6" x14ac:dyDescent="0.25">
      <c r="A107" s="114" t="s">
        <v>80</v>
      </c>
      <c r="B107" s="107">
        <v>765</v>
      </c>
      <c r="C107" s="122">
        <v>850</v>
      </c>
      <c r="D107" s="122">
        <v>900</v>
      </c>
      <c r="E107" s="178">
        <v>900</v>
      </c>
      <c r="F107" s="122">
        <v>900</v>
      </c>
    </row>
    <row r="108" spans="1:6" x14ac:dyDescent="0.25">
      <c r="A108" s="120" t="s">
        <v>81</v>
      </c>
      <c r="B108" s="121">
        <v>987.04</v>
      </c>
      <c r="C108" s="121">
        <v>1500</v>
      </c>
      <c r="D108" s="121">
        <v>1500</v>
      </c>
      <c r="E108" s="177">
        <v>1500</v>
      </c>
      <c r="F108" s="121">
        <v>1500</v>
      </c>
    </row>
    <row r="109" spans="1:6" x14ac:dyDescent="0.25">
      <c r="A109" s="114" t="s">
        <v>82</v>
      </c>
      <c r="B109" s="107">
        <v>987.04</v>
      </c>
      <c r="C109" s="107">
        <v>1500</v>
      </c>
      <c r="D109" s="107">
        <v>1500</v>
      </c>
      <c r="E109" s="177">
        <v>1500</v>
      </c>
      <c r="F109" s="107">
        <v>1500</v>
      </c>
    </row>
    <row r="110" spans="1:6" x14ac:dyDescent="0.25">
      <c r="A110" s="118" t="s">
        <v>245</v>
      </c>
      <c r="B110" s="119">
        <v>13204.89</v>
      </c>
      <c r="C110" s="119">
        <v>1397803</v>
      </c>
      <c r="D110" s="119">
        <v>1343000</v>
      </c>
      <c r="E110" s="176">
        <v>1343000</v>
      </c>
      <c r="F110" s="119">
        <v>1343000</v>
      </c>
    </row>
    <row r="111" spans="1:6" x14ac:dyDescent="0.25">
      <c r="A111" s="118" t="s">
        <v>246</v>
      </c>
      <c r="B111" s="119">
        <v>13204.89</v>
      </c>
      <c r="C111" s="119">
        <v>7803</v>
      </c>
      <c r="D111" s="124">
        <v>0</v>
      </c>
      <c r="E111" s="179">
        <v>0</v>
      </c>
      <c r="F111" s="124">
        <v>0</v>
      </c>
    </row>
    <row r="112" spans="1:6" x14ac:dyDescent="0.25">
      <c r="A112" s="120" t="s">
        <v>75</v>
      </c>
      <c r="B112" s="121">
        <v>13204.89</v>
      </c>
      <c r="C112" s="121">
        <v>7803</v>
      </c>
      <c r="D112" s="123">
        <v>0</v>
      </c>
      <c r="E112" s="178">
        <v>0</v>
      </c>
      <c r="F112" s="123">
        <v>0</v>
      </c>
    </row>
    <row r="113" spans="1:6" x14ac:dyDescent="0.25">
      <c r="A113" s="114" t="s">
        <v>77</v>
      </c>
      <c r="B113" s="107">
        <v>13204.89</v>
      </c>
      <c r="C113" s="107">
        <v>7803</v>
      </c>
      <c r="D113" s="114"/>
      <c r="E113" s="157"/>
      <c r="F113" s="114"/>
    </row>
    <row r="114" spans="1:6" ht="26.25" x14ac:dyDescent="0.25">
      <c r="A114" s="118" t="s">
        <v>248</v>
      </c>
      <c r="B114" s="119">
        <v>1214858.8899999999</v>
      </c>
      <c r="C114" s="119">
        <v>1390000</v>
      </c>
      <c r="D114" s="119">
        <v>1343000</v>
      </c>
      <c r="E114" s="176">
        <v>1343000</v>
      </c>
      <c r="F114" s="119">
        <v>1343000</v>
      </c>
    </row>
    <row r="115" spans="1:6" x14ac:dyDescent="0.25">
      <c r="A115" s="120" t="s">
        <v>75</v>
      </c>
      <c r="B115" s="121">
        <v>1214858.8899999999</v>
      </c>
      <c r="C115" s="121">
        <v>1390000</v>
      </c>
      <c r="D115" s="121">
        <v>1343000</v>
      </c>
      <c r="E115" s="177">
        <v>1343000</v>
      </c>
      <c r="F115" s="121">
        <v>1343000</v>
      </c>
    </row>
    <row r="116" spans="1:6" x14ac:dyDescent="0.25">
      <c r="A116" s="114" t="s">
        <v>76</v>
      </c>
      <c r="B116" s="107">
        <v>1210882.8899999999</v>
      </c>
      <c r="C116" s="107">
        <v>1384000</v>
      </c>
      <c r="D116" s="107">
        <v>1337000</v>
      </c>
      <c r="E116" s="177">
        <v>1337000</v>
      </c>
      <c r="F116" s="107">
        <v>1337000</v>
      </c>
    </row>
    <row r="117" spans="1:6" x14ac:dyDescent="0.25">
      <c r="A117" s="114" t="s">
        <v>77</v>
      </c>
      <c r="B117" s="107">
        <v>3976</v>
      </c>
      <c r="C117" s="107">
        <v>6000</v>
      </c>
      <c r="D117" s="107">
        <v>6000</v>
      </c>
      <c r="E117" s="177">
        <v>6000</v>
      </c>
      <c r="F117" s="107">
        <v>6000</v>
      </c>
    </row>
    <row r="118" spans="1:6" x14ac:dyDescent="0.25">
      <c r="A118" s="118" t="s">
        <v>98</v>
      </c>
      <c r="B118" s="119">
        <v>33720.959999999999</v>
      </c>
      <c r="C118" s="119">
        <v>42825</v>
      </c>
      <c r="D118" s="119">
        <v>47900</v>
      </c>
      <c r="E118" s="176">
        <v>47900</v>
      </c>
      <c r="F118" s="119">
        <v>47900</v>
      </c>
    </row>
    <row r="119" spans="1:6" x14ac:dyDescent="0.25">
      <c r="A119" s="120" t="s">
        <v>75</v>
      </c>
      <c r="B119" s="121">
        <v>29779.17</v>
      </c>
      <c r="C119" s="121">
        <v>42825</v>
      </c>
      <c r="D119" s="121">
        <v>47900</v>
      </c>
      <c r="E119" s="177">
        <v>47900</v>
      </c>
      <c r="F119" s="121">
        <v>47900</v>
      </c>
    </row>
    <row r="120" spans="1:6" x14ac:dyDescent="0.25">
      <c r="A120" s="114" t="s">
        <v>76</v>
      </c>
      <c r="B120" s="107">
        <v>26965.279999999999</v>
      </c>
      <c r="C120" s="107">
        <v>37975</v>
      </c>
      <c r="D120" s="107">
        <v>43000</v>
      </c>
      <c r="E120" s="177">
        <v>43000</v>
      </c>
      <c r="F120" s="107">
        <v>43000</v>
      </c>
    </row>
    <row r="121" spans="1:6" x14ac:dyDescent="0.25">
      <c r="A121" s="114" t="s">
        <v>77</v>
      </c>
      <c r="B121" s="107">
        <v>2813.89</v>
      </c>
      <c r="C121" s="107">
        <v>4850</v>
      </c>
      <c r="D121" s="107">
        <v>4900</v>
      </c>
      <c r="E121" s="177">
        <v>4900</v>
      </c>
      <c r="F121" s="107">
        <v>4900</v>
      </c>
    </row>
    <row r="122" spans="1:6" x14ac:dyDescent="0.25">
      <c r="A122" s="114" t="s">
        <v>230</v>
      </c>
      <c r="B122" s="107">
        <v>3941.79</v>
      </c>
      <c r="C122" s="107"/>
      <c r="D122" s="107"/>
      <c r="E122" s="177"/>
      <c r="F122" s="107"/>
    </row>
    <row r="123" spans="1:6" x14ac:dyDescent="0.25">
      <c r="A123" s="114" t="s">
        <v>75</v>
      </c>
      <c r="B123" s="107">
        <v>3941.79</v>
      </c>
      <c r="C123" s="107"/>
      <c r="D123" s="107"/>
      <c r="E123" s="177"/>
      <c r="F123" s="107"/>
    </row>
    <row r="124" spans="1:6" x14ac:dyDescent="0.25">
      <c r="A124" s="114" t="s">
        <v>77</v>
      </c>
      <c r="B124" s="107">
        <v>3941.79</v>
      </c>
      <c r="C124" s="107"/>
      <c r="D124" s="107"/>
      <c r="E124" s="177"/>
      <c r="F124" s="107"/>
    </row>
    <row r="125" spans="1:6" x14ac:dyDescent="0.25">
      <c r="A125" s="114" t="s">
        <v>99</v>
      </c>
      <c r="B125" s="107">
        <v>800</v>
      </c>
      <c r="C125" s="107">
        <v>4100</v>
      </c>
      <c r="D125" s="107">
        <v>8200</v>
      </c>
      <c r="E125" s="177">
        <v>8200</v>
      </c>
      <c r="F125" s="107">
        <v>8200</v>
      </c>
    </row>
    <row r="126" spans="1:6" x14ac:dyDescent="0.25">
      <c r="A126" s="118" t="s">
        <v>100</v>
      </c>
      <c r="B126" s="119">
        <v>800</v>
      </c>
      <c r="C126" s="119">
        <v>4100</v>
      </c>
      <c r="D126" s="119">
        <v>8200</v>
      </c>
      <c r="E126" s="176">
        <v>8200</v>
      </c>
      <c r="F126" s="119">
        <v>8200</v>
      </c>
    </row>
    <row r="127" spans="1:6" x14ac:dyDescent="0.25">
      <c r="A127" s="118" t="s">
        <v>101</v>
      </c>
      <c r="B127" s="119">
        <v>800</v>
      </c>
      <c r="C127" s="119">
        <v>4100</v>
      </c>
      <c r="D127" s="119">
        <v>8200</v>
      </c>
      <c r="E127" s="176">
        <v>8200</v>
      </c>
      <c r="F127" s="119">
        <v>8200</v>
      </c>
    </row>
    <row r="128" spans="1:6" x14ac:dyDescent="0.25">
      <c r="A128" s="120" t="s">
        <v>75</v>
      </c>
      <c r="B128" s="121"/>
      <c r="C128" s="121">
        <v>1500</v>
      </c>
      <c r="D128" s="121">
        <v>5600</v>
      </c>
      <c r="E128" s="177">
        <v>5600</v>
      </c>
      <c r="F128" s="121">
        <v>5600</v>
      </c>
    </row>
    <row r="129" spans="1:6" x14ac:dyDescent="0.25">
      <c r="A129" s="114" t="s">
        <v>77</v>
      </c>
      <c r="B129" s="107"/>
      <c r="C129" s="107">
        <v>1500</v>
      </c>
      <c r="D129" s="107">
        <v>5600</v>
      </c>
      <c r="E129" s="177">
        <v>5600</v>
      </c>
      <c r="F129" s="107">
        <v>5600</v>
      </c>
    </row>
    <row r="130" spans="1:6" x14ac:dyDescent="0.25">
      <c r="A130" s="120" t="s">
        <v>81</v>
      </c>
      <c r="B130" s="121">
        <v>800</v>
      </c>
      <c r="C130" s="121">
        <v>2600</v>
      </c>
      <c r="D130" s="121">
        <v>2600</v>
      </c>
      <c r="E130" s="177">
        <v>2600</v>
      </c>
      <c r="F130" s="121">
        <v>2600</v>
      </c>
    </row>
    <row r="131" spans="1:6" x14ac:dyDescent="0.25">
      <c r="A131" s="114" t="s">
        <v>82</v>
      </c>
      <c r="B131" s="107">
        <v>800</v>
      </c>
      <c r="C131" s="107">
        <v>2600</v>
      </c>
      <c r="D131" s="107">
        <v>2600</v>
      </c>
      <c r="E131" s="177">
        <v>2600</v>
      </c>
      <c r="F131" s="107">
        <v>2600</v>
      </c>
    </row>
    <row r="132" spans="1:6" x14ac:dyDescent="0.25">
      <c r="A132" s="114" t="s">
        <v>102</v>
      </c>
      <c r="B132" s="107"/>
      <c r="C132" s="107">
        <v>6600</v>
      </c>
      <c r="D132" s="107">
        <v>3000</v>
      </c>
      <c r="E132" s="177">
        <v>3000</v>
      </c>
      <c r="F132" s="107">
        <v>3000</v>
      </c>
    </row>
    <row r="133" spans="1:6" x14ac:dyDescent="0.25">
      <c r="A133" s="118" t="s">
        <v>103</v>
      </c>
      <c r="B133" s="119">
        <v>4053.96</v>
      </c>
      <c r="C133" s="119">
        <v>6600</v>
      </c>
      <c r="D133" s="119">
        <v>3000</v>
      </c>
      <c r="E133" s="176">
        <v>3000</v>
      </c>
      <c r="F133" s="119">
        <v>3000</v>
      </c>
    </row>
    <row r="134" spans="1:6" ht="26.25" x14ac:dyDescent="0.25">
      <c r="A134" s="118" t="s">
        <v>104</v>
      </c>
      <c r="B134" s="119">
        <v>4053.96</v>
      </c>
      <c r="C134" s="119">
        <v>6600</v>
      </c>
      <c r="D134" s="119">
        <v>3000</v>
      </c>
      <c r="E134" s="176">
        <v>3000</v>
      </c>
      <c r="F134" s="119">
        <v>3000</v>
      </c>
    </row>
    <row r="135" spans="1:6" x14ac:dyDescent="0.25">
      <c r="A135" s="120" t="s">
        <v>75</v>
      </c>
      <c r="B135" s="121">
        <v>4053.96</v>
      </c>
      <c r="C135" s="121">
        <v>6600</v>
      </c>
      <c r="D135" s="121">
        <v>3000</v>
      </c>
      <c r="E135" s="177">
        <v>3000</v>
      </c>
      <c r="F135" s="121">
        <v>3000</v>
      </c>
    </row>
    <row r="136" spans="1:6" x14ac:dyDescent="0.25">
      <c r="A136" s="114" t="s">
        <v>77</v>
      </c>
      <c r="B136" s="107">
        <v>4053.96</v>
      </c>
      <c r="C136" s="107">
        <v>6600</v>
      </c>
      <c r="D136" s="107">
        <v>3000</v>
      </c>
      <c r="E136" s="177">
        <v>3000</v>
      </c>
      <c r="F136" s="107">
        <v>3000</v>
      </c>
    </row>
  </sheetData>
  <mergeCells count="4">
    <mergeCell ref="A1:F1"/>
    <mergeCell ref="A3:F3"/>
    <mergeCell ref="A5:F5"/>
    <mergeCell ref="A7:F7"/>
  </mergeCells>
  <pageMargins left="0.70866141732283472" right="0.70866141732283472" top="0.74803149606299213" bottom="0.74803149606299213" header="0.31496062992125984" footer="0.31496062992125984"/>
  <pageSetup paperSize="9" scale="64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6"/>
  <sheetViews>
    <sheetView workbookViewId="0">
      <selection activeCell="F16" sqref="A1:F16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228" t="s">
        <v>249</v>
      </c>
      <c r="B1" s="228"/>
      <c r="C1" s="228"/>
      <c r="D1" s="228"/>
      <c r="E1" s="228"/>
      <c r="F1" s="228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228" t="s">
        <v>15</v>
      </c>
      <c r="B3" s="228"/>
      <c r="C3" s="228"/>
      <c r="D3" s="228"/>
      <c r="E3" s="232"/>
      <c r="F3" s="232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228" t="s">
        <v>4</v>
      </c>
      <c r="B5" s="229"/>
      <c r="C5" s="229"/>
      <c r="D5" s="229"/>
      <c r="E5" s="229"/>
      <c r="F5" s="229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228" t="s">
        <v>12</v>
      </c>
      <c r="B7" s="241"/>
      <c r="C7" s="241"/>
      <c r="D7" s="241"/>
      <c r="E7" s="241"/>
      <c r="F7" s="241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7" t="s">
        <v>57</v>
      </c>
      <c r="B9" s="16" t="s">
        <v>58</v>
      </c>
      <c r="C9" s="17" t="s">
        <v>59</v>
      </c>
      <c r="D9" s="17" t="s">
        <v>60</v>
      </c>
      <c r="E9" s="17" t="s">
        <v>52</v>
      </c>
      <c r="F9" s="17" t="s">
        <v>61</v>
      </c>
    </row>
    <row r="10" spans="1:6" ht="15.75" customHeight="1" x14ac:dyDescent="0.25">
      <c r="A10" s="11" t="s">
        <v>50</v>
      </c>
      <c r="B10" s="243">
        <f>B11</f>
        <v>1645290.11</v>
      </c>
      <c r="C10" s="244">
        <f>C11</f>
        <v>1671773</v>
      </c>
      <c r="D10" s="244">
        <f t="shared" ref="D10:F10" si="0">D11</f>
        <v>1619000</v>
      </c>
      <c r="E10" s="244">
        <f t="shared" si="0"/>
        <v>1614000</v>
      </c>
      <c r="F10" s="244">
        <f t="shared" si="0"/>
        <v>1614000</v>
      </c>
    </row>
    <row r="11" spans="1:6" ht="15.75" customHeight="1" x14ac:dyDescent="0.25">
      <c r="A11" s="114" t="s">
        <v>108</v>
      </c>
      <c r="B11" s="245">
        <v>1645290.11</v>
      </c>
      <c r="C11" s="245">
        <v>1671773</v>
      </c>
      <c r="D11" s="245">
        <v>1619000</v>
      </c>
      <c r="E11" s="245">
        <v>1614000</v>
      </c>
      <c r="F11" s="245">
        <v>1614000</v>
      </c>
    </row>
    <row r="12" spans="1:6" x14ac:dyDescent="0.25">
      <c r="A12" s="120" t="s">
        <v>109</v>
      </c>
      <c r="B12" s="245">
        <v>1645290.11</v>
      </c>
      <c r="C12" s="245">
        <v>1671773</v>
      </c>
      <c r="D12" s="245">
        <v>1619000</v>
      </c>
      <c r="E12" s="245">
        <v>1614000</v>
      </c>
      <c r="F12" s="245">
        <v>1614000</v>
      </c>
    </row>
    <row r="13" spans="1:6" s="53" customFormat="1" x14ac:dyDescent="0.25">
      <c r="A13" s="114" t="s">
        <v>110</v>
      </c>
      <c r="B13" s="245">
        <v>1536008.88</v>
      </c>
      <c r="C13" s="245">
        <v>1512200</v>
      </c>
      <c r="D13" s="245">
        <v>1465200</v>
      </c>
      <c r="E13" s="245">
        <v>1465200</v>
      </c>
      <c r="F13" s="245">
        <v>1465200</v>
      </c>
    </row>
    <row r="14" spans="1:6" ht="26.25" x14ac:dyDescent="0.25">
      <c r="A14" s="114" t="s">
        <v>111</v>
      </c>
      <c r="B14" s="245">
        <v>1536008.88</v>
      </c>
      <c r="C14" s="245">
        <v>1512200</v>
      </c>
      <c r="D14" s="245">
        <v>1465200</v>
      </c>
      <c r="E14" s="245">
        <v>1465200</v>
      </c>
      <c r="F14" s="245">
        <v>1465200</v>
      </c>
    </row>
    <row r="15" spans="1:6" x14ac:dyDescent="0.25">
      <c r="A15" s="114" t="s">
        <v>112</v>
      </c>
      <c r="B15" s="245">
        <v>109281.23</v>
      </c>
      <c r="C15" s="245">
        <v>159573</v>
      </c>
      <c r="D15" s="245">
        <v>153800</v>
      </c>
      <c r="E15" s="245">
        <v>148800</v>
      </c>
      <c r="F15" s="245">
        <v>148800</v>
      </c>
    </row>
    <row r="16" spans="1:6" ht="27" thickBot="1" x14ac:dyDescent="0.3">
      <c r="A16" s="114" t="s">
        <v>113</v>
      </c>
      <c r="B16" s="246">
        <v>109281.23</v>
      </c>
      <c r="C16" s="245">
        <v>159573</v>
      </c>
      <c r="D16" s="245">
        <v>153800</v>
      </c>
      <c r="E16" s="245">
        <v>148800</v>
      </c>
      <c r="F16" s="245">
        <v>148800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5"/>
  <sheetViews>
    <sheetView workbookViewId="0">
      <selection activeCell="G15" sqref="A1:G15"/>
    </sheetView>
  </sheetViews>
  <sheetFormatPr defaultRowHeight="15" x14ac:dyDescent="0.25"/>
  <cols>
    <col min="1" max="1" width="10.28515625" customWidth="1"/>
    <col min="2" max="7" width="25.28515625" customWidth="1"/>
  </cols>
  <sheetData>
    <row r="1" spans="1:7" ht="42" customHeight="1" x14ac:dyDescent="0.25">
      <c r="A1" s="228" t="s">
        <v>237</v>
      </c>
      <c r="B1" s="228"/>
      <c r="C1" s="228"/>
      <c r="D1" s="228"/>
      <c r="E1" s="228"/>
      <c r="F1" s="228"/>
      <c r="G1" s="228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228" t="s">
        <v>15</v>
      </c>
      <c r="B3" s="228"/>
      <c r="C3" s="228"/>
      <c r="D3" s="228"/>
      <c r="E3" s="228"/>
      <c r="F3" s="228"/>
      <c r="G3" s="228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228" t="s">
        <v>46</v>
      </c>
      <c r="B5" s="228"/>
      <c r="C5" s="228"/>
      <c r="D5" s="228"/>
      <c r="E5" s="228"/>
      <c r="F5" s="228"/>
      <c r="G5" s="228"/>
    </row>
    <row r="6" spans="1:7" ht="18" customHeight="1" x14ac:dyDescent="0.25">
      <c r="A6" s="33"/>
      <c r="B6" s="33"/>
      <c r="C6" s="33"/>
      <c r="D6" s="33"/>
      <c r="E6" s="33"/>
      <c r="F6" s="33"/>
      <c r="G6" s="33"/>
    </row>
    <row r="7" spans="1:7" ht="18" customHeight="1" x14ac:dyDescent="0.25">
      <c r="A7" s="228" t="s">
        <v>47</v>
      </c>
      <c r="B7" s="228"/>
      <c r="C7" s="228"/>
      <c r="D7" s="228"/>
      <c r="E7" s="228"/>
      <c r="F7" s="228"/>
      <c r="G7" s="228"/>
    </row>
    <row r="8" spans="1:7" ht="18" x14ac:dyDescent="0.25">
      <c r="A8" s="4"/>
      <c r="B8" s="4"/>
      <c r="C8" s="4"/>
      <c r="D8" s="4"/>
      <c r="E8" s="4"/>
      <c r="F8" s="5"/>
      <c r="G8" s="5"/>
    </row>
    <row r="9" spans="1:7" ht="25.5" x14ac:dyDescent="0.25">
      <c r="A9" s="17" t="s">
        <v>49</v>
      </c>
      <c r="B9" s="16" t="s">
        <v>22</v>
      </c>
      <c r="C9" s="16" t="s">
        <v>58</v>
      </c>
      <c r="D9" s="17" t="s">
        <v>59</v>
      </c>
      <c r="E9" s="17" t="s">
        <v>60</v>
      </c>
      <c r="F9" s="17" t="s">
        <v>52</v>
      </c>
      <c r="G9" s="17" t="s">
        <v>61</v>
      </c>
    </row>
    <row r="10" spans="1:7" ht="25.5" x14ac:dyDescent="0.25">
      <c r="A10" s="11">
        <v>8</v>
      </c>
      <c r="B10" s="11" t="s">
        <v>13</v>
      </c>
      <c r="C10" s="8">
        <v>0</v>
      </c>
      <c r="D10" s="9">
        <v>0</v>
      </c>
      <c r="E10" s="9">
        <v>0</v>
      </c>
      <c r="F10" s="9">
        <v>0</v>
      </c>
      <c r="G10" s="9">
        <v>0</v>
      </c>
    </row>
    <row r="11" spans="1:7" x14ac:dyDescent="0.25">
      <c r="A11" s="52">
        <v>84</v>
      </c>
      <c r="B11" s="14" t="s">
        <v>16</v>
      </c>
      <c r="C11" s="8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5">
      <c r="A12" s="50"/>
      <c r="B12" s="32"/>
      <c r="C12" s="8"/>
      <c r="D12" s="9"/>
      <c r="E12" s="9"/>
      <c r="F12" s="9"/>
      <c r="G12" s="9"/>
    </row>
    <row r="13" spans="1:7" ht="25.5" x14ac:dyDescent="0.25">
      <c r="A13" s="13">
        <v>5</v>
      </c>
      <c r="B13" s="21" t="s">
        <v>14</v>
      </c>
      <c r="C13" s="8">
        <v>0</v>
      </c>
      <c r="D13" s="9">
        <v>0</v>
      </c>
      <c r="E13" s="9">
        <v>0</v>
      </c>
      <c r="F13" s="9">
        <v>0</v>
      </c>
      <c r="G13" s="9">
        <v>0</v>
      </c>
    </row>
    <row r="14" spans="1:7" ht="25.5" x14ac:dyDescent="0.25">
      <c r="A14" s="52">
        <v>54</v>
      </c>
      <c r="B14" s="22" t="s">
        <v>17</v>
      </c>
      <c r="C14" s="8">
        <v>0</v>
      </c>
      <c r="D14" s="9">
        <v>0</v>
      </c>
      <c r="E14" s="9">
        <v>0</v>
      </c>
      <c r="F14" s="9">
        <v>0</v>
      </c>
      <c r="G14" s="10">
        <v>0</v>
      </c>
    </row>
    <row r="15" spans="1:7" x14ac:dyDescent="0.25">
      <c r="A15" s="50"/>
      <c r="B15" s="32"/>
      <c r="C15" s="8"/>
      <c r="D15" s="9"/>
      <c r="E15" s="9"/>
      <c r="F15" s="9"/>
      <c r="G15" s="9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0"/>
  <sheetViews>
    <sheetView workbookViewId="0">
      <selection activeCell="G21" sqref="A1:G21"/>
    </sheetView>
  </sheetViews>
  <sheetFormatPr defaultRowHeight="15" x14ac:dyDescent="0.25"/>
  <cols>
    <col min="1" max="1" width="27.42578125" customWidth="1"/>
    <col min="2" max="2" width="23.140625" customWidth="1"/>
    <col min="3" max="6" width="25.28515625" customWidth="1"/>
  </cols>
  <sheetData>
    <row r="1" spans="1:6" ht="42" customHeight="1" x14ac:dyDescent="0.25">
      <c r="A1" s="228" t="s">
        <v>237</v>
      </c>
      <c r="B1" s="228"/>
      <c r="C1" s="228"/>
      <c r="D1" s="228"/>
      <c r="E1" s="228"/>
      <c r="F1" s="228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228" t="s">
        <v>15</v>
      </c>
      <c r="B3" s="228"/>
      <c r="C3" s="228"/>
      <c r="D3" s="228"/>
      <c r="E3" s="228"/>
      <c r="F3" s="228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228" t="s">
        <v>48</v>
      </c>
      <c r="B5" s="228"/>
      <c r="C5" s="228"/>
      <c r="D5" s="228"/>
      <c r="E5" s="228"/>
      <c r="F5" s="228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6" t="s">
        <v>57</v>
      </c>
      <c r="B7" s="16" t="s">
        <v>58</v>
      </c>
      <c r="C7" s="17" t="s">
        <v>59</v>
      </c>
      <c r="D7" s="17" t="s">
        <v>60</v>
      </c>
      <c r="E7" s="17" t="s">
        <v>52</v>
      </c>
      <c r="F7" s="17" t="s">
        <v>61</v>
      </c>
    </row>
    <row r="8" spans="1:6" x14ac:dyDescent="0.25">
      <c r="A8" s="11" t="s">
        <v>53</v>
      </c>
      <c r="B8" s="8">
        <v>0</v>
      </c>
      <c r="C8" s="8">
        <v>0</v>
      </c>
      <c r="D8" s="8">
        <v>0</v>
      </c>
      <c r="E8" s="8">
        <v>0</v>
      </c>
      <c r="F8" s="8">
        <v>0</v>
      </c>
    </row>
    <row r="9" spans="1:6" x14ac:dyDescent="0.25">
      <c r="A9" s="11" t="s">
        <v>31</v>
      </c>
      <c r="B9" s="8">
        <v>0</v>
      </c>
      <c r="C9" s="8">
        <v>0</v>
      </c>
      <c r="D9" s="8">
        <v>0</v>
      </c>
      <c r="E9" s="8">
        <v>0</v>
      </c>
      <c r="F9" s="8">
        <v>0</v>
      </c>
    </row>
    <row r="10" spans="1:6" x14ac:dyDescent="0.25">
      <c r="A10" s="12" t="s">
        <v>32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</row>
    <row r="11" spans="1:6" ht="38.25" x14ac:dyDescent="0.25">
      <c r="A11" s="11" t="s">
        <v>55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</row>
    <row r="12" spans="1:6" ht="38.25" x14ac:dyDescent="0.25">
      <c r="A12" s="15" t="s">
        <v>56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</row>
    <row r="13" spans="1:6" x14ac:dyDescent="0.25">
      <c r="A13" s="54"/>
      <c r="B13" s="8"/>
      <c r="C13" s="8"/>
      <c r="D13" s="8"/>
      <c r="E13" s="8"/>
      <c r="F13" s="8"/>
    </row>
    <row r="14" spans="1:6" x14ac:dyDescent="0.25">
      <c r="A14" s="15"/>
      <c r="B14" s="8"/>
      <c r="C14" s="8"/>
      <c r="D14" s="8"/>
      <c r="E14" s="8"/>
      <c r="F14" s="8"/>
    </row>
    <row r="15" spans="1:6" x14ac:dyDescent="0.25">
      <c r="A15" s="11" t="s">
        <v>54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</row>
    <row r="16" spans="1:6" x14ac:dyDescent="0.25">
      <c r="A16" s="21" t="s">
        <v>31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</row>
    <row r="17" spans="1:6" x14ac:dyDescent="0.25">
      <c r="A17" s="12" t="s">
        <v>32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</row>
    <row r="18" spans="1:6" x14ac:dyDescent="0.25">
      <c r="A18" s="21" t="s">
        <v>33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</row>
    <row r="19" spans="1:6" x14ac:dyDescent="0.25">
      <c r="A19" s="12" t="s">
        <v>34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</row>
    <row r="20" spans="1:6" x14ac:dyDescent="0.25">
      <c r="A20" s="55"/>
      <c r="B20" s="8"/>
      <c r="C20" s="9"/>
      <c r="D20" s="9"/>
      <c r="E20" s="9"/>
      <c r="F20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8"/>
  <sheetViews>
    <sheetView tabSelected="1" workbookViewId="0">
      <selection activeCell="F128" sqref="A1:F128"/>
    </sheetView>
  </sheetViews>
  <sheetFormatPr defaultRowHeight="15" x14ac:dyDescent="0.25"/>
  <cols>
    <col min="1" max="1" width="51.7109375" customWidth="1"/>
    <col min="2" max="2" width="23" style="189" customWidth="1"/>
    <col min="3" max="3" width="21.5703125" style="209" customWidth="1"/>
    <col min="4" max="4" width="20.28515625" style="209" customWidth="1"/>
    <col min="5" max="5" width="21.42578125" style="210" customWidth="1"/>
    <col min="6" max="6" width="21.28515625" style="209" customWidth="1"/>
  </cols>
  <sheetData>
    <row r="1" spans="1:6" ht="42" customHeight="1" x14ac:dyDescent="0.25">
      <c r="A1" s="228" t="s">
        <v>237</v>
      </c>
      <c r="B1" s="228"/>
      <c r="C1" s="228"/>
      <c r="D1" s="228"/>
      <c r="E1" s="228"/>
      <c r="F1" s="228"/>
    </row>
    <row r="2" spans="1:6" ht="18" x14ac:dyDescent="0.25">
      <c r="A2" s="4"/>
      <c r="B2" s="185"/>
      <c r="C2" s="206"/>
      <c r="D2" s="206"/>
      <c r="E2" s="207"/>
      <c r="F2" s="208"/>
    </row>
    <row r="3" spans="1:6" ht="18" customHeight="1" x14ac:dyDescent="0.25">
      <c r="A3" s="242" t="s">
        <v>216</v>
      </c>
      <c r="B3" s="242"/>
      <c r="C3" s="242"/>
      <c r="D3" s="242"/>
      <c r="E3" s="242"/>
      <c r="F3" s="242"/>
    </row>
    <row r="4" spans="1:6" ht="18" x14ac:dyDescent="0.25">
      <c r="A4" s="4"/>
      <c r="B4" s="185"/>
      <c r="C4" s="206"/>
      <c r="D4" s="206"/>
      <c r="E4" s="207"/>
      <c r="F4" s="208"/>
    </row>
    <row r="5" spans="1:6" ht="25.5" x14ac:dyDescent="0.25">
      <c r="A5" s="16" t="s">
        <v>215</v>
      </c>
      <c r="B5" s="167" t="s">
        <v>58</v>
      </c>
      <c r="C5" s="17" t="s">
        <v>59</v>
      </c>
      <c r="D5" s="17" t="s">
        <v>60</v>
      </c>
      <c r="E5" s="159" t="s">
        <v>52</v>
      </c>
      <c r="F5" s="17" t="s">
        <v>61</v>
      </c>
    </row>
    <row r="6" spans="1:6" ht="31.5" x14ac:dyDescent="0.25">
      <c r="A6" s="145" t="s">
        <v>114</v>
      </c>
      <c r="B6" s="168">
        <v>1645290.11</v>
      </c>
      <c r="C6" s="146" t="s">
        <v>116</v>
      </c>
      <c r="D6" s="146" t="s">
        <v>117</v>
      </c>
      <c r="E6" s="162" t="s">
        <v>118</v>
      </c>
      <c r="F6" s="146" t="s">
        <v>118</v>
      </c>
    </row>
    <row r="7" spans="1:6" ht="26.25" x14ac:dyDescent="0.25">
      <c r="A7" s="147" t="s">
        <v>91</v>
      </c>
      <c r="B7" s="197">
        <v>1645290.11</v>
      </c>
      <c r="C7" s="148" t="s">
        <v>116</v>
      </c>
      <c r="D7" s="148" t="s">
        <v>117</v>
      </c>
      <c r="E7" s="148" t="s">
        <v>118</v>
      </c>
      <c r="F7" s="148" t="s">
        <v>118</v>
      </c>
    </row>
    <row r="8" spans="1:6" s="53" customFormat="1" ht="15.75" customHeight="1" x14ac:dyDescent="0.25">
      <c r="A8" s="149" t="s">
        <v>119</v>
      </c>
      <c r="B8" s="169" t="s">
        <v>115</v>
      </c>
      <c r="C8" s="150" t="s">
        <v>120</v>
      </c>
      <c r="D8" s="150" t="s">
        <v>115</v>
      </c>
      <c r="E8" s="150" t="s">
        <v>115</v>
      </c>
      <c r="F8" s="150" t="s">
        <v>115</v>
      </c>
    </row>
    <row r="9" spans="1:6" s="53" customFormat="1" ht="15.75" customHeight="1" x14ac:dyDescent="0.25">
      <c r="A9" s="149" t="s">
        <v>250</v>
      </c>
      <c r="B9" s="169">
        <v>42000</v>
      </c>
      <c r="C9" s="150">
        <v>45000</v>
      </c>
      <c r="D9" s="150">
        <v>40000</v>
      </c>
      <c r="E9" s="150">
        <v>40000</v>
      </c>
      <c r="F9" s="150">
        <v>40000</v>
      </c>
    </row>
    <row r="10" spans="1:6" s="53" customFormat="1" ht="15" customHeight="1" x14ac:dyDescent="0.25">
      <c r="A10" s="149" t="s">
        <v>121</v>
      </c>
      <c r="B10" s="169">
        <v>6755</v>
      </c>
      <c r="C10" s="150" t="s">
        <v>122</v>
      </c>
      <c r="D10" s="150" t="s">
        <v>123</v>
      </c>
      <c r="E10" s="150" t="s">
        <v>123</v>
      </c>
      <c r="F10" s="150" t="s">
        <v>123</v>
      </c>
    </row>
    <row r="11" spans="1:6" ht="14.45" customHeight="1" x14ac:dyDescent="0.25">
      <c r="A11" s="149" t="s">
        <v>124</v>
      </c>
      <c r="B11" s="169">
        <v>1276064.6499999999</v>
      </c>
      <c r="C11" s="150" t="s">
        <v>125</v>
      </c>
      <c r="D11" s="150" t="s">
        <v>126</v>
      </c>
      <c r="E11" s="150" t="s">
        <v>126</v>
      </c>
      <c r="F11" s="150" t="s">
        <v>126</v>
      </c>
    </row>
    <row r="12" spans="1:6" ht="14.45" customHeight="1" x14ac:dyDescent="0.25">
      <c r="A12" s="149" t="s">
        <v>127</v>
      </c>
      <c r="B12" s="169">
        <v>800</v>
      </c>
      <c r="C12" s="150" t="s">
        <v>128</v>
      </c>
      <c r="D12" s="150" t="s">
        <v>129</v>
      </c>
      <c r="E12" s="150" t="s">
        <v>129</v>
      </c>
      <c r="F12" s="150" t="s">
        <v>129</v>
      </c>
    </row>
    <row r="13" spans="1:6" ht="14.45" customHeight="1" x14ac:dyDescent="0.25">
      <c r="A13" s="149" t="s">
        <v>130</v>
      </c>
      <c r="B13" s="169">
        <v>4053.96</v>
      </c>
      <c r="C13" s="150" t="s">
        <v>131</v>
      </c>
      <c r="D13" s="150" t="s">
        <v>132</v>
      </c>
      <c r="E13" s="150" t="s">
        <v>132</v>
      </c>
      <c r="F13" s="150" t="s">
        <v>132</v>
      </c>
    </row>
    <row r="14" spans="1:6" ht="14.45" customHeight="1" x14ac:dyDescent="0.25">
      <c r="A14" s="151" t="s">
        <v>133</v>
      </c>
      <c r="B14" s="198">
        <v>257499.99</v>
      </c>
      <c r="C14" s="152" t="s">
        <v>134</v>
      </c>
      <c r="D14" s="152" t="s">
        <v>134</v>
      </c>
      <c r="E14" s="152" t="s">
        <v>134</v>
      </c>
      <c r="F14" s="152" t="s">
        <v>134</v>
      </c>
    </row>
    <row r="15" spans="1:6" ht="26.25" x14ac:dyDescent="0.25">
      <c r="A15" s="153" t="s">
        <v>135</v>
      </c>
      <c r="B15" s="170">
        <f>B16</f>
        <v>28500</v>
      </c>
      <c r="C15" s="154" t="s">
        <v>136</v>
      </c>
      <c r="D15" s="154" t="s">
        <v>136</v>
      </c>
      <c r="E15" s="154" t="s">
        <v>136</v>
      </c>
      <c r="F15" s="154" t="s">
        <v>136</v>
      </c>
    </row>
    <row r="16" spans="1:6" x14ac:dyDescent="0.25">
      <c r="A16" s="155" t="s">
        <v>110</v>
      </c>
      <c r="B16" s="171">
        <v>28500</v>
      </c>
      <c r="C16" s="156" t="s">
        <v>136</v>
      </c>
      <c r="D16" s="156" t="s">
        <v>136</v>
      </c>
      <c r="E16" s="156" t="s">
        <v>136</v>
      </c>
      <c r="F16" s="156" t="s">
        <v>136</v>
      </c>
    </row>
    <row r="17" spans="1:6" ht="14.45" customHeight="1" x14ac:dyDescent="0.25">
      <c r="A17" s="149" t="s">
        <v>242</v>
      </c>
      <c r="B17" s="169">
        <f>B18</f>
        <v>28500</v>
      </c>
      <c r="C17" s="150" t="s">
        <v>136</v>
      </c>
      <c r="D17" s="150" t="s">
        <v>136</v>
      </c>
      <c r="E17" s="150" t="s">
        <v>136</v>
      </c>
      <c r="F17" s="150" t="s">
        <v>136</v>
      </c>
    </row>
    <row r="18" spans="1:6" ht="14.25" customHeight="1" x14ac:dyDescent="0.25">
      <c r="A18" s="155" t="s">
        <v>75</v>
      </c>
      <c r="B18" s="171">
        <v>28500</v>
      </c>
      <c r="C18" s="156" t="s">
        <v>136</v>
      </c>
      <c r="D18" s="156" t="s">
        <v>136</v>
      </c>
      <c r="E18" s="156" t="s">
        <v>136</v>
      </c>
      <c r="F18" s="156" t="s">
        <v>136</v>
      </c>
    </row>
    <row r="19" spans="1:6" ht="15" customHeight="1" x14ac:dyDescent="0.25">
      <c r="A19" s="157" t="s">
        <v>77</v>
      </c>
      <c r="B19" s="171">
        <v>28000</v>
      </c>
      <c r="C19" s="156" t="s">
        <v>137</v>
      </c>
      <c r="D19" s="156" t="s">
        <v>136</v>
      </c>
      <c r="E19" s="156" t="s">
        <v>136</v>
      </c>
      <c r="F19" s="156" t="s">
        <v>136</v>
      </c>
    </row>
    <row r="20" spans="1:6" ht="14.45" customHeight="1" x14ac:dyDescent="0.25">
      <c r="A20" s="157" t="s">
        <v>78</v>
      </c>
      <c r="B20" s="171">
        <v>500</v>
      </c>
      <c r="C20" s="156" t="s">
        <v>138</v>
      </c>
      <c r="D20" s="156" t="s">
        <v>115</v>
      </c>
      <c r="E20" s="156" t="s">
        <v>115</v>
      </c>
      <c r="F20" s="156" t="s">
        <v>115</v>
      </c>
    </row>
    <row r="21" spans="1:6" ht="26.25" x14ac:dyDescent="0.25">
      <c r="A21" s="153" t="s">
        <v>139</v>
      </c>
      <c r="B21" s="170">
        <v>68899.990000000005</v>
      </c>
      <c r="C21" s="154" t="s">
        <v>140</v>
      </c>
      <c r="D21" s="154" t="s">
        <v>140</v>
      </c>
      <c r="E21" s="154" t="s">
        <v>140</v>
      </c>
      <c r="F21" s="154" t="s">
        <v>140</v>
      </c>
    </row>
    <row r="22" spans="1:6" x14ac:dyDescent="0.25">
      <c r="A22" s="155" t="s">
        <v>110</v>
      </c>
      <c r="B22" s="171">
        <v>68899.990000000005</v>
      </c>
      <c r="C22" s="156" t="s">
        <v>140</v>
      </c>
      <c r="D22" s="156" t="s">
        <v>140</v>
      </c>
      <c r="E22" s="156" t="s">
        <v>140</v>
      </c>
      <c r="F22" s="156" t="s">
        <v>140</v>
      </c>
    </row>
    <row r="23" spans="1:6" x14ac:dyDescent="0.25">
      <c r="A23" s="149" t="s">
        <v>242</v>
      </c>
      <c r="B23" s="169">
        <v>68899.990000000005</v>
      </c>
      <c r="C23" s="150" t="s">
        <v>140</v>
      </c>
      <c r="D23" s="150" t="s">
        <v>140</v>
      </c>
      <c r="E23" s="150" t="s">
        <v>140</v>
      </c>
      <c r="F23" s="150" t="s">
        <v>140</v>
      </c>
    </row>
    <row r="24" spans="1:6" x14ac:dyDescent="0.25">
      <c r="A24" s="155" t="s">
        <v>75</v>
      </c>
      <c r="B24" s="171">
        <v>68899.990000000005</v>
      </c>
      <c r="C24" s="156" t="s">
        <v>140</v>
      </c>
      <c r="D24" s="156" t="s">
        <v>140</v>
      </c>
      <c r="E24" s="156" t="s">
        <v>140</v>
      </c>
      <c r="F24" s="156" t="s">
        <v>140</v>
      </c>
    </row>
    <row r="25" spans="1:6" x14ac:dyDescent="0.25">
      <c r="A25" s="157" t="s">
        <v>77</v>
      </c>
      <c r="B25" s="171">
        <v>68899.990000000005</v>
      </c>
      <c r="C25" s="156" t="s">
        <v>140</v>
      </c>
      <c r="D25" s="156" t="s">
        <v>140</v>
      </c>
      <c r="E25" s="156" t="s">
        <v>140</v>
      </c>
      <c r="F25" s="156" t="s">
        <v>140</v>
      </c>
    </row>
    <row r="26" spans="1:6" x14ac:dyDescent="0.25">
      <c r="A26" s="153" t="s">
        <v>141</v>
      </c>
      <c r="B26" s="170">
        <v>3000</v>
      </c>
      <c r="C26" s="154" t="s">
        <v>142</v>
      </c>
      <c r="D26" s="154" t="s">
        <v>142</v>
      </c>
      <c r="E26" s="154" t="s">
        <v>142</v>
      </c>
      <c r="F26" s="154" t="s">
        <v>142</v>
      </c>
    </row>
    <row r="27" spans="1:6" x14ac:dyDescent="0.25">
      <c r="A27" s="155" t="s">
        <v>110</v>
      </c>
      <c r="B27" s="171">
        <v>3000</v>
      </c>
      <c r="C27" s="156" t="s">
        <v>142</v>
      </c>
      <c r="D27" s="156" t="s">
        <v>142</v>
      </c>
      <c r="E27" s="156" t="s">
        <v>142</v>
      </c>
      <c r="F27" s="156" t="s">
        <v>142</v>
      </c>
    </row>
    <row r="28" spans="1:6" x14ac:dyDescent="0.25">
      <c r="A28" s="149" t="s">
        <v>242</v>
      </c>
      <c r="B28" s="169">
        <v>3000</v>
      </c>
      <c r="C28" s="150" t="s">
        <v>142</v>
      </c>
      <c r="D28" s="150" t="s">
        <v>142</v>
      </c>
      <c r="E28" s="150" t="s">
        <v>142</v>
      </c>
      <c r="F28" s="150" t="s">
        <v>142</v>
      </c>
    </row>
    <row r="29" spans="1:6" x14ac:dyDescent="0.25">
      <c r="A29" s="155" t="s">
        <v>75</v>
      </c>
      <c r="B29" s="171">
        <v>3000</v>
      </c>
      <c r="C29" s="156" t="s">
        <v>142</v>
      </c>
      <c r="D29" s="156" t="s">
        <v>142</v>
      </c>
      <c r="E29" s="156" t="s">
        <v>142</v>
      </c>
      <c r="F29" s="156" t="s">
        <v>142</v>
      </c>
    </row>
    <row r="30" spans="1:6" x14ac:dyDescent="0.25">
      <c r="A30" s="157" t="s">
        <v>77</v>
      </c>
      <c r="B30" s="171">
        <v>3000</v>
      </c>
      <c r="C30" s="156" t="s">
        <v>142</v>
      </c>
      <c r="D30" s="156" t="s">
        <v>142</v>
      </c>
      <c r="E30" s="156" t="s">
        <v>142</v>
      </c>
      <c r="F30" s="156" t="s">
        <v>142</v>
      </c>
    </row>
    <row r="31" spans="1:6" ht="26.25" x14ac:dyDescent="0.25">
      <c r="A31" s="164" t="s">
        <v>217</v>
      </c>
      <c r="B31" s="171">
        <v>157100</v>
      </c>
      <c r="C31" s="156">
        <v>0</v>
      </c>
      <c r="D31" s="156">
        <v>0</v>
      </c>
      <c r="E31" s="156">
        <v>0</v>
      </c>
      <c r="F31" s="156">
        <v>0</v>
      </c>
    </row>
    <row r="32" spans="1:6" x14ac:dyDescent="0.25">
      <c r="A32" s="114" t="s">
        <v>218</v>
      </c>
      <c r="B32" s="171">
        <v>157100</v>
      </c>
      <c r="C32" s="156">
        <v>0</v>
      </c>
      <c r="D32" s="156">
        <v>0</v>
      </c>
      <c r="E32" s="156">
        <v>0</v>
      </c>
      <c r="F32" s="156">
        <v>0</v>
      </c>
    </row>
    <row r="33" spans="1:6" x14ac:dyDescent="0.25">
      <c r="A33" s="114" t="s">
        <v>242</v>
      </c>
      <c r="B33" s="171">
        <v>157100</v>
      </c>
      <c r="C33" s="156">
        <v>0</v>
      </c>
      <c r="D33" s="156">
        <v>0</v>
      </c>
      <c r="E33" s="156">
        <v>0</v>
      </c>
      <c r="F33" s="156">
        <v>0</v>
      </c>
    </row>
    <row r="34" spans="1:6" x14ac:dyDescent="0.25">
      <c r="A34" s="71" t="s">
        <v>81</v>
      </c>
      <c r="B34" s="171">
        <v>157100</v>
      </c>
      <c r="C34" s="156">
        <v>0</v>
      </c>
      <c r="D34" s="156">
        <v>0</v>
      </c>
      <c r="E34" s="156">
        <v>0</v>
      </c>
      <c r="F34" s="156">
        <v>0</v>
      </c>
    </row>
    <row r="35" spans="1:6" ht="26.25" x14ac:dyDescent="0.25">
      <c r="A35" s="71" t="s">
        <v>219</v>
      </c>
      <c r="B35" s="171">
        <v>157100</v>
      </c>
      <c r="C35" s="156">
        <v>0</v>
      </c>
      <c r="D35" s="156">
        <v>0</v>
      </c>
      <c r="E35" s="156">
        <v>0</v>
      </c>
      <c r="F35" s="156">
        <v>0</v>
      </c>
    </row>
    <row r="36" spans="1:6" ht="26.25" x14ac:dyDescent="0.25">
      <c r="A36" s="151" t="s">
        <v>143</v>
      </c>
      <c r="B36" s="198">
        <v>16706.13</v>
      </c>
      <c r="C36" s="152" t="s">
        <v>144</v>
      </c>
      <c r="D36" s="152" t="s">
        <v>145</v>
      </c>
      <c r="E36" s="152" t="s">
        <v>146</v>
      </c>
      <c r="F36" s="152" t="s">
        <v>146</v>
      </c>
    </row>
    <row r="37" spans="1:6" ht="26.25" x14ac:dyDescent="0.25">
      <c r="A37" s="153" t="s">
        <v>147</v>
      </c>
      <c r="B37" s="170">
        <v>16706.13</v>
      </c>
      <c r="C37" s="154" t="s">
        <v>144</v>
      </c>
      <c r="D37" s="154" t="s">
        <v>145</v>
      </c>
      <c r="E37" s="154" t="s">
        <v>146</v>
      </c>
      <c r="F37" s="154" t="s">
        <v>146</v>
      </c>
    </row>
    <row r="38" spans="1:6" x14ac:dyDescent="0.25">
      <c r="A38" s="155" t="s">
        <v>112</v>
      </c>
      <c r="B38" s="171">
        <v>16706.13</v>
      </c>
      <c r="C38" s="156" t="s">
        <v>144</v>
      </c>
      <c r="D38" s="156" t="s">
        <v>145</v>
      </c>
      <c r="E38" s="156" t="s">
        <v>146</v>
      </c>
      <c r="F38" s="156" t="s">
        <v>146</v>
      </c>
    </row>
    <row r="39" spans="1:6" x14ac:dyDescent="0.25">
      <c r="A39" s="149" t="s">
        <v>240</v>
      </c>
      <c r="B39" s="169">
        <v>16706.13</v>
      </c>
      <c r="C39" s="150" t="s">
        <v>144</v>
      </c>
      <c r="D39" s="150" t="s">
        <v>145</v>
      </c>
      <c r="E39" s="150" t="s">
        <v>146</v>
      </c>
      <c r="F39" s="150" t="s">
        <v>146</v>
      </c>
    </row>
    <row r="40" spans="1:6" x14ac:dyDescent="0.25">
      <c r="A40" s="155" t="s">
        <v>75</v>
      </c>
      <c r="B40" s="171">
        <v>14748.11</v>
      </c>
      <c r="C40" s="156" t="s">
        <v>148</v>
      </c>
      <c r="D40" s="156" t="s">
        <v>149</v>
      </c>
      <c r="E40" s="156" t="s">
        <v>150</v>
      </c>
      <c r="F40" s="156" t="s">
        <v>150</v>
      </c>
    </row>
    <row r="41" spans="1:6" x14ac:dyDescent="0.25">
      <c r="A41" s="157" t="s">
        <v>76</v>
      </c>
      <c r="B41" s="171" t="s">
        <v>115</v>
      </c>
      <c r="C41" s="156" t="s">
        <v>151</v>
      </c>
      <c r="D41" s="156" t="s">
        <v>152</v>
      </c>
      <c r="E41" s="156" t="s">
        <v>153</v>
      </c>
      <c r="F41" s="156" t="s">
        <v>153</v>
      </c>
    </row>
    <row r="42" spans="1:6" x14ac:dyDescent="0.25">
      <c r="A42" s="157" t="s">
        <v>77</v>
      </c>
      <c r="B42" s="171">
        <v>14728.69</v>
      </c>
      <c r="C42" s="156" t="s">
        <v>154</v>
      </c>
      <c r="D42" s="156" t="s">
        <v>155</v>
      </c>
      <c r="E42" s="156" t="s">
        <v>155</v>
      </c>
      <c r="F42" s="156" t="s">
        <v>155</v>
      </c>
    </row>
    <row r="43" spans="1:6" x14ac:dyDescent="0.25">
      <c r="A43" s="157" t="s">
        <v>78</v>
      </c>
      <c r="B43" s="171">
        <v>19.420000000000002</v>
      </c>
      <c r="C43" s="156" t="s">
        <v>156</v>
      </c>
      <c r="D43" s="156" t="s">
        <v>157</v>
      </c>
      <c r="E43" s="156" t="s">
        <v>157</v>
      </c>
      <c r="F43" s="156" t="s">
        <v>157</v>
      </c>
    </row>
    <row r="44" spans="1:6" x14ac:dyDescent="0.25">
      <c r="A44" s="157" t="s">
        <v>80</v>
      </c>
      <c r="B44" s="171" t="s">
        <v>115</v>
      </c>
      <c r="C44" s="156" t="s">
        <v>157</v>
      </c>
      <c r="D44" s="156" t="s">
        <v>157</v>
      </c>
      <c r="E44" s="156" t="s">
        <v>157</v>
      </c>
      <c r="F44" s="156" t="s">
        <v>157</v>
      </c>
    </row>
    <row r="45" spans="1:6" x14ac:dyDescent="0.25">
      <c r="A45" s="155" t="s">
        <v>81</v>
      </c>
      <c r="B45" s="171">
        <v>1958.02</v>
      </c>
      <c r="C45" s="156" t="s">
        <v>158</v>
      </c>
      <c r="D45" s="156" t="s">
        <v>159</v>
      </c>
      <c r="E45" s="156" t="s">
        <v>159</v>
      </c>
      <c r="F45" s="156" t="s">
        <v>159</v>
      </c>
    </row>
    <row r="46" spans="1:6" x14ac:dyDescent="0.25">
      <c r="A46" s="157" t="s">
        <v>82</v>
      </c>
      <c r="B46" s="171">
        <v>1958.02</v>
      </c>
      <c r="C46" s="156" t="s">
        <v>158</v>
      </c>
      <c r="D46" s="156" t="s">
        <v>159</v>
      </c>
      <c r="E46" s="156" t="s">
        <v>159</v>
      </c>
      <c r="F46" s="156" t="s">
        <v>159</v>
      </c>
    </row>
    <row r="47" spans="1:6" x14ac:dyDescent="0.25">
      <c r="A47" s="151" t="s">
        <v>160</v>
      </c>
      <c r="B47" s="198">
        <v>109644.65</v>
      </c>
      <c r="C47" s="152" t="s">
        <v>161</v>
      </c>
      <c r="D47" s="152" t="s">
        <v>162</v>
      </c>
      <c r="E47" s="152" t="s">
        <v>162</v>
      </c>
      <c r="F47" s="152" t="s">
        <v>162</v>
      </c>
    </row>
    <row r="48" spans="1:6" x14ac:dyDescent="0.25">
      <c r="A48" s="153" t="s">
        <v>163</v>
      </c>
      <c r="B48" s="170">
        <v>64592.51</v>
      </c>
      <c r="C48" s="154" t="s">
        <v>164</v>
      </c>
      <c r="D48" s="154" t="s">
        <v>165</v>
      </c>
      <c r="E48" s="154" t="s">
        <v>165</v>
      </c>
      <c r="F48" s="154" t="s">
        <v>165</v>
      </c>
    </row>
    <row r="49" spans="1:6" x14ac:dyDescent="0.25">
      <c r="A49" s="114" t="s">
        <v>218</v>
      </c>
      <c r="B49" s="199">
        <v>250</v>
      </c>
      <c r="C49" s="203">
        <v>75250</v>
      </c>
      <c r="D49" s="203">
        <v>0</v>
      </c>
      <c r="E49" s="203">
        <v>0</v>
      </c>
      <c r="F49" s="154">
        <v>0</v>
      </c>
    </row>
    <row r="50" spans="1:6" x14ac:dyDescent="0.25">
      <c r="A50" s="165" t="s">
        <v>81</v>
      </c>
      <c r="B50" s="200">
        <v>250</v>
      </c>
      <c r="C50" s="204">
        <v>75250</v>
      </c>
      <c r="D50" s="204">
        <v>0</v>
      </c>
      <c r="E50" s="204">
        <v>0</v>
      </c>
      <c r="F50" s="211">
        <v>0</v>
      </c>
    </row>
    <row r="51" spans="1:6" ht="26.25" x14ac:dyDescent="0.25">
      <c r="A51" s="166" t="s">
        <v>220</v>
      </c>
      <c r="B51" s="201">
        <v>250</v>
      </c>
      <c r="C51" s="201">
        <v>250</v>
      </c>
      <c r="D51" s="201">
        <v>0</v>
      </c>
      <c r="E51" s="201">
        <v>0</v>
      </c>
      <c r="F51" s="154">
        <v>0</v>
      </c>
    </row>
    <row r="52" spans="1:6" ht="26.25" x14ac:dyDescent="0.25">
      <c r="A52" s="166" t="s">
        <v>219</v>
      </c>
      <c r="B52" s="201">
        <v>63400</v>
      </c>
      <c r="C52" s="205">
        <v>75000</v>
      </c>
      <c r="D52" s="205">
        <v>0</v>
      </c>
      <c r="E52" s="205">
        <v>0</v>
      </c>
      <c r="F52" s="154">
        <v>0</v>
      </c>
    </row>
    <row r="53" spans="1:6" x14ac:dyDescent="0.25">
      <c r="A53" s="155" t="s">
        <v>112</v>
      </c>
      <c r="B53" s="171">
        <v>942.51</v>
      </c>
      <c r="C53" s="156" t="s">
        <v>164</v>
      </c>
      <c r="D53" s="156" t="s">
        <v>165</v>
      </c>
      <c r="E53" s="156" t="s">
        <v>165</v>
      </c>
      <c r="F53" s="156" t="s">
        <v>165</v>
      </c>
    </row>
    <row r="54" spans="1:6" x14ac:dyDescent="0.25">
      <c r="A54" s="149" t="s">
        <v>93</v>
      </c>
      <c r="B54" s="169">
        <v>942.51</v>
      </c>
      <c r="C54" s="150" t="s">
        <v>164</v>
      </c>
      <c r="D54" s="150" t="s">
        <v>165</v>
      </c>
      <c r="E54" s="150" t="s">
        <v>165</v>
      </c>
      <c r="F54" s="150" t="s">
        <v>165</v>
      </c>
    </row>
    <row r="55" spans="1:6" x14ac:dyDescent="0.25">
      <c r="A55" s="155" t="s">
        <v>75</v>
      </c>
      <c r="B55" s="171">
        <v>411.51</v>
      </c>
      <c r="C55" s="156" t="s">
        <v>166</v>
      </c>
      <c r="D55" s="156" t="s">
        <v>167</v>
      </c>
      <c r="E55" s="156" t="s">
        <v>167</v>
      </c>
      <c r="F55" s="156" t="s">
        <v>167</v>
      </c>
    </row>
    <row r="56" spans="1:6" x14ac:dyDescent="0.25">
      <c r="A56" s="157" t="s">
        <v>77</v>
      </c>
      <c r="B56" s="171">
        <v>411.51</v>
      </c>
      <c r="C56" s="156" t="s">
        <v>166</v>
      </c>
      <c r="D56" s="156" t="s">
        <v>167</v>
      </c>
      <c r="E56" s="156" t="s">
        <v>167</v>
      </c>
      <c r="F56" s="156" t="s">
        <v>167</v>
      </c>
    </row>
    <row r="57" spans="1:6" x14ac:dyDescent="0.25">
      <c r="A57" s="155" t="s">
        <v>81</v>
      </c>
      <c r="B57" s="171">
        <v>531</v>
      </c>
      <c r="C57" s="156" t="s">
        <v>138</v>
      </c>
      <c r="D57" s="156" t="s">
        <v>138</v>
      </c>
      <c r="E57" s="156" t="s">
        <v>138</v>
      </c>
      <c r="F57" s="156" t="s">
        <v>138</v>
      </c>
    </row>
    <row r="58" spans="1:6" x14ac:dyDescent="0.25">
      <c r="A58" s="157" t="s">
        <v>82</v>
      </c>
      <c r="B58" s="171">
        <v>531</v>
      </c>
      <c r="C58" s="156" t="s">
        <v>138</v>
      </c>
      <c r="D58" s="156" t="s">
        <v>138</v>
      </c>
      <c r="E58" s="156" t="s">
        <v>138</v>
      </c>
      <c r="F58" s="156" t="s">
        <v>138</v>
      </c>
    </row>
    <row r="59" spans="1:6" ht="26.25" x14ac:dyDescent="0.25">
      <c r="A59" s="153" t="s">
        <v>168</v>
      </c>
      <c r="B59" s="170">
        <v>4053.96</v>
      </c>
      <c r="C59" s="154" t="s">
        <v>131</v>
      </c>
      <c r="D59" s="154" t="s">
        <v>132</v>
      </c>
      <c r="E59" s="154" t="s">
        <v>132</v>
      </c>
      <c r="F59" s="154" t="s">
        <v>132</v>
      </c>
    </row>
    <row r="60" spans="1:6" x14ac:dyDescent="0.25">
      <c r="A60" s="155" t="s">
        <v>112</v>
      </c>
      <c r="B60" s="171">
        <v>4053.96</v>
      </c>
      <c r="C60" s="156" t="s">
        <v>131</v>
      </c>
      <c r="D60" s="156" t="s">
        <v>132</v>
      </c>
      <c r="E60" s="156" t="s">
        <v>132</v>
      </c>
      <c r="F60" s="156" t="s">
        <v>132</v>
      </c>
    </row>
    <row r="61" spans="1:6" ht="26.25" x14ac:dyDescent="0.25">
      <c r="A61" s="149" t="s">
        <v>104</v>
      </c>
      <c r="B61" s="169">
        <v>4053.96</v>
      </c>
      <c r="C61" s="150" t="s">
        <v>131</v>
      </c>
      <c r="D61" s="150" t="s">
        <v>132</v>
      </c>
      <c r="E61" s="150" t="s">
        <v>132</v>
      </c>
      <c r="F61" s="150" t="s">
        <v>132</v>
      </c>
    </row>
    <row r="62" spans="1:6" x14ac:dyDescent="0.25">
      <c r="A62" s="155" t="s">
        <v>75</v>
      </c>
      <c r="B62" s="171">
        <v>4053.96</v>
      </c>
      <c r="C62" s="156" t="s">
        <v>131</v>
      </c>
      <c r="D62" s="156" t="s">
        <v>132</v>
      </c>
      <c r="E62" s="156" t="s">
        <v>132</v>
      </c>
      <c r="F62" s="156" t="s">
        <v>132</v>
      </c>
    </row>
    <row r="63" spans="1:6" x14ac:dyDescent="0.25">
      <c r="A63" s="157" t="s">
        <v>77</v>
      </c>
      <c r="B63" s="171">
        <v>4053.96</v>
      </c>
      <c r="C63" s="156" t="s">
        <v>131</v>
      </c>
      <c r="D63" s="156" t="s">
        <v>132</v>
      </c>
      <c r="E63" s="156" t="s">
        <v>132</v>
      </c>
      <c r="F63" s="156" t="s">
        <v>132</v>
      </c>
    </row>
    <row r="64" spans="1:6" x14ac:dyDescent="0.25">
      <c r="A64" s="153" t="s">
        <v>169</v>
      </c>
      <c r="B64" s="170">
        <v>800</v>
      </c>
      <c r="C64" s="154" t="s">
        <v>128</v>
      </c>
      <c r="D64" s="154" t="s">
        <v>129</v>
      </c>
      <c r="E64" s="154" t="s">
        <v>129</v>
      </c>
      <c r="F64" s="154" t="s">
        <v>129</v>
      </c>
    </row>
    <row r="65" spans="1:6" x14ac:dyDescent="0.25">
      <c r="A65" s="155" t="s">
        <v>112</v>
      </c>
      <c r="B65" s="171">
        <v>800</v>
      </c>
      <c r="C65" s="156" t="s">
        <v>128</v>
      </c>
      <c r="D65" s="156" t="s">
        <v>129</v>
      </c>
      <c r="E65" s="156" t="s">
        <v>129</v>
      </c>
      <c r="F65" s="156" t="s">
        <v>129</v>
      </c>
    </row>
    <row r="66" spans="1:6" x14ac:dyDescent="0.25">
      <c r="A66" s="149" t="s">
        <v>101</v>
      </c>
      <c r="B66" s="169">
        <v>800</v>
      </c>
      <c r="C66" s="150" t="s">
        <v>128</v>
      </c>
      <c r="D66" s="150" t="s">
        <v>129</v>
      </c>
      <c r="E66" s="150" t="s">
        <v>129</v>
      </c>
      <c r="F66" s="150" t="s">
        <v>129</v>
      </c>
    </row>
    <row r="67" spans="1:6" x14ac:dyDescent="0.25">
      <c r="A67" s="155" t="s">
        <v>75</v>
      </c>
      <c r="B67" s="171"/>
      <c r="C67" s="156" t="s">
        <v>170</v>
      </c>
      <c r="D67" s="156" t="s">
        <v>171</v>
      </c>
      <c r="E67" s="156" t="s">
        <v>171</v>
      </c>
      <c r="F67" s="156" t="s">
        <v>171</v>
      </c>
    </row>
    <row r="68" spans="1:6" x14ac:dyDescent="0.25">
      <c r="A68" s="157" t="s">
        <v>77</v>
      </c>
      <c r="B68" s="171" t="s">
        <v>115</v>
      </c>
      <c r="C68" s="156" t="s">
        <v>170</v>
      </c>
      <c r="D68" s="156" t="s">
        <v>171</v>
      </c>
      <c r="E68" s="156" t="s">
        <v>171</v>
      </c>
      <c r="F68" s="156" t="s">
        <v>171</v>
      </c>
    </row>
    <row r="69" spans="1:6" x14ac:dyDescent="0.25">
      <c r="A69" s="155" t="s">
        <v>81</v>
      </c>
      <c r="B69" s="171">
        <v>800</v>
      </c>
      <c r="C69" s="156" t="s">
        <v>172</v>
      </c>
      <c r="D69" s="156" t="s">
        <v>172</v>
      </c>
      <c r="E69" s="156" t="s">
        <v>172</v>
      </c>
      <c r="F69" s="156" t="s">
        <v>172</v>
      </c>
    </row>
    <row r="70" spans="1:6" x14ac:dyDescent="0.25">
      <c r="A70" s="157" t="s">
        <v>82</v>
      </c>
      <c r="B70" s="171">
        <v>800</v>
      </c>
      <c r="C70" s="156" t="s">
        <v>172</v>
      </c>
      <c r="D70" s="156" t="s">
        <v>172</v>
      </c>
      <c r="E70" s="156" t="s">
        <v>172</v>
      </c>
      <c r="F70" s="156" t="s">
        <v>172</v>
      </c>
    </row>
    <row r="71" spans="1:6" x14ac:dyDescent="0.25">
      <c r="A71" s="153" t="s">
        <v>173</v>
      </c>
      <c r="B71" s="170">
        <v>6755</v>
      </c>
      <c r="C71" s="154" t="s">
        <v>122</v>
      </c>
      <c r="D71" s="154" t="s">
        <v>123</v>
      </c>
      <c r="E71" s="154" t="s">
        <v>123</v>
      </c>
      <c r="F71" s="154" t="s">
        <v>123</v>
      </c>
    </row>
    <row r="72" spans="1:6" x14ac:dyDescent="0.25">
      <c r="A72" s="155" t="s">
        <v>112</v>
      </c>
      <c r="B72" s="171">
        <v>6755</v>
      </c>
      <c r="C72" s="156" t="s">
        <v>122</v>
      </c>
      <c r="D72" s="156" t="s">
        <v>123</v>
      </c>
      <c r="E72" s="156" t="s">
        <v>123</v>
      </c>
      <c r="F72" s="156" t="s">
        <v>123</v>
      </c>
    </row>
    <row r="73" spans="1:6" x14ac:dyDescent="0.25">
      <c r="A73" s="149" t="s">
        <v>96</v>
      </c>
      <c r="B73" s="169">
        <v>6755</v>
      </c>
      <c r="C73" s="150" t="s">
        <v>122</v>
      </c>
      <c r="D73" s="150" t="s">
        <v>123</v>
      </c>
      <c r="E73" s="150" t="s">
        <v>123</v>
      </c>
      <c r="F73" s="150" t="s">
        <v>123</v>
      </c>
    </row>
    <row r="74" spans="1:6" x14ac:dyDescent="0.25">
      <c r="A74" s="155" t="s">
        <v>75</v>
      </c>
      <c r="B74" s="171">
        <v>6755</v>
      </c>
      <c r="C74" s="156" t="s">
        <v>122</v>
      </c>
      <c r="D74" s="156" t="s">
        <v>123</v>
      </c>
      <c r="E74" s="156" t="s">
        <v>123</v>
      </c>
      <c r="F74" s="156" t="s">
        <v>123</v>
      </c>
    </row>
    <row r="75" spans="1:6" x14ac:dyDescent="0.25">
      <c r="A75" s="157" t="s">
        <v>77</v>
      </c>
      <c r="B75" s="171">
        <v>6755</v>
      </c>
      <c r="C75" s="156" t="s">
        <v>122</v>
      </c>
      <c r="D75" s="156" t="s">
        <v>123</v>
      </c>
      <c r="E75" s="156" t="s">
        <v>123</v>
      </c>
      <c r="F75" s="156" t="s">
        <v>123</v>
      </c>
    </row>
    <row r="76" spans="1:6" ht="26.25" x14ac:dyDescent="0.25">
      <c r="A76" s="153" t="s">
        <v>174</v>
      </c>
      <c r="B76" s="170">
        <v>14279.91</v>
      </c>
      <c r="C76" s="154" t="s">
        <v>175</v>
      </c>
      <c r="D76" s="154" t="s">
        <v>176</v>
      </c>
      <c r="E76" s="154" t="s">
        <v>176</v>
      </c>
      <c r="F76" s="154" t="s">
        <v>176</v>
      </c>
    </row>
    <row r="77" spans="1:6" x14ac:dyDescent="0.25">
      <c r="A77" s="155" t="s">
        <v>112</v>
      </c>
      <c r="B77" s="171">
        <v>14279.91</v>
      </c>
      <c r="C77" s="156" t="s">
        <v>175</v>
      </c>
      <c r="D77" s="156" t="s">
        <v>176</v>
      </c>
      <c r="E77" s="156" t="s">
        <v>176</v>
      </c>
      <c r="F77" s="156" t="s">
        <v>176</v>
      </c>
    </row>
    <row r="78" spans="1:6" x14ac:dyDescent="0.25">
      <c r="A78" s="149" t="s">
        <v>251</v>
      </c>
      <c r="B78" s="169">
        <v>14279.91</v>
      </c>
      <c r="C78" s="150" t="s">
        <v>175</v>
      </c>
      <c r="D78" s="150" t="s">
        <v>176</v>
      </c>
      <c r="E78" s="150" t="s">
        <v>176</v>
      </c>
      <c r="F78" s="150" t="s">
        <v>176</v>
      </c>
    </row>
    <row r="79" spans="1:6" x14ac:dyDescent="0.25">
      <c r="A79" s="155" t="s">
        <v>75</v>
      </c>
      <c r="B79" s="171">
        <v>14279.91</v>
      </c>
      <c r="C79" s="156" t="s">
        <v>177</v>
      </c>
      <c r="D79" s="156" t="s">
        <v>178</v>
      </c>
      <c r="E79" s="156" t="s">
        <v>178</v>
      </c>
      <c r="F79" s="156" t="s">
        <v>178</v>
      </c>
    </row>
    <row r="80" spans="1:6" x14ac:dyDescent="0.25">
      <c r="A80" s="157" t="s">
        <v>76</v>
      </c>
      <c r="B80" s="171">
        <v>161.02000000000001</v>
      </c>
      <c r="C80" s="156" t="s">
        <v>179</v>
      </c>
      <c r="D80" s="156" t="s">
        <v>179</v>
      </c>
      <c r="E80" s="156" t="s">
        <v>179</v>
      </c>
      <c r="F80" s="156" t="s">
        <v>179</v>
      </c>
    </row>
    <row r="81" spans="1:6" x14ac:dyDescent="0.25">
      <c r="A81" s="157" t="s">
        <v>77</v>
      </c>
      <c r="B81" s="171">
        <v>8829.9699999999993</v>
      </c>
      <c r="C81" s="156" t="s">
        <v>180</v>
      </c>
      <c r="D81" s="156" t="s">
        <v>181</v>
      </c>
      <c r="E81" s="156" t="s">
        <v>181</v>
      </c>
      <c r="F81" s="156" t="s">
        <v>181</v>
      </c>
    </row>
    <row r="82" spans="1:6" s="173" customFormat="1" ht="26.25" x14ac:dyDescent="0.25">
      <c r="A82" s="71" t="s">
        <v>221</v>
      </c>
      <c r="B82" s="172">
        <v>3509.08</v>
      </c>
      <c r="C82" s="212">
        <v>3509.08</v>
      </c>
      <c r="D82" s="212">
        <v>0</v>
      </c>
      <c r="E82" s="212">
        <v>0</v>
      </c>
      <c r="F82" s="172">
        <v>0</v>
      </c>
    </row>
    <row r="83" spans="1:6" ht="26.25" x14ac:dyDescent="0.25">
      <c r="A83" s="157" t="s">
        <v>79</v>
      </c>
      <c r="B83" s="171">
        <v>27.8</v>
      </c>
      <c r="C83" s="156" t="s">
        <v>153</v>
      </c>
      <c r="D83" s="156" t="s">
        <v>153</v>
      </c>
      <c r="E83" s="156" t="s">
        <v>153</v>
      </c>
      <c r="F83" s="156" t="s">
        <v>153</v>
      </c>
    </row>
    <row r="84" spans="1:6" x14ac:dyDescent="0.25">
      <c r="A84" s="157" t="s">
        <v>80</v>
      </c>
      <c r="B84" s="171">
        <v>765</v>
      </c>
      <c r="C84" s="156" t="s">
        <v>182</v>
      </c>
      <c r="D84" s="156" t="s">
        <v>165</v>
      </c>
      <c r="E84" s="156" t="s">
        <v>165</v>
      </c>
      <c r="F84" s="156" t="s">
        <v>165</v>
      </c>
    </row>
    <row r="85" spans="1:6" x14ac:dyDescent="0.25">
      <c r="A85" s="155" t="s">
        <v>81</v>
      </c>
      <c r="B85" s="171">
        <v>987.04</v>
      </c>
      <c r="C85" s="156" t="s">
        <v>170</v>
      </c>
      <c r="D85" s="156" t="s">
        <v>170</v>
      </c>
      <c r="E85" s="156" t="s">
        <v>170</v>
      </c>
      <c r="F85" s="156" t="s">
        <v>170</v>
      </c>
    </row>
    <row r="86" spans="1:6" x14ac:dyDescent="0.25">
      <c r="A86" s="157" t="s">
        <v>82</v>
      </c>
      <c r="B86" s="171">
        <v>987.04</v>
      </c>
      <c r="C86" s="156" t="s">
        <v>170</v>
      </c>
      <c r="D86" s="156" t="s">
        <v>170</v>
      </c>
      <c r="E86" s="156" t="s">
        <v>170</v>
      </c>
      <c r="F86" s="156" t="s">
        <v>170</v>
      </c>
    </row>
    <row r="87" spans="1:6" x14ac:dyDescent="0.25">
      <c r="A87" s="164" t="s">
        <v>222</v>
      </c>
      <c r="B87" s="202">
        <v>6833.19</v>
      </c>
      <c r="C87" s="202">
        <v>8641.35</v>
      </c>
      <c r="D87" s="202">
        <v>0</v>
      </c>
      <c r="E87" s="202">
        <v>0</v>
      </c>
      <c r="F87" s="213">
        <v>0</v>
      </c>
    </row>
    <row r="88" spans="1:6" x14ac:dyDescent="0.25">
      <c r="A88" s="164" t="s">
        <v>252</v>
      </c>
      <c r="B88" s="202">
        <v>6833.19</v>
      </c>
      <c r="C88" s="202"/>
      <c r="D88" s="202">
        <v>0</v>
      </c>
      <c r="E88" s="202">
        <v>0</v>
      </c>
      <c r="F88" s="213">
        <v>0</v>
      </c>
    </row>
    <row r="89" spans="1:6" x14ac:dyDescent="0.25">
      <c r="A89" s="114" t="s">
        <v>223</v>
      </c>
      <c r="B89" s="203">
        <v>6833.19</v>
      </c>
      <c r="C89" s="203">
        <v>8641.35</v>
      </c>
      <c r="D89" s="203">
        <v>0</v>
      </c>
      <c r="E89" s="203">
        <v>0</v>
      </c>
      <c r="F89" s="156">
        <v>0</v>
      </c>
    </row>
    <row r="90" spans="1:6" x14ac:dyDescent="0.25">
      <c r="A90" s="165" t="s">
        <v>75</v>
      </c>
      <c r="B90" s="204">
        <v>6833.19</v>
      </c>
      <c r="C90" s="204">
        <v>8641.35</v>
      </c>
      <c r="D90" s="204">
        <v>0</v>
      </c>
      <c r="E90" s="214">
        <v>0</v>
      </c>
      <c r="F90" s="215">
        <v>0</v>
      </c>
    </row>
    <row r="91" spans="1:6" x14ac:dyDescent="0.25">
      <c r="A91" s="166" t="s">
        <v>77</v>
      </c>
      <c r="B91" s="205">
        <v>6833.19</v>
      </c>
      <c r="C91" s="205">
        <v>8641.35</v>
      </c>
      <c r="D91" s="205">
        <v>0</v>
      </c>
      <c r="E91" s="205">
        <v>0</v>
      </c>
      <c r="F91" s="216">
        <v>0</v>
      </c>
    </row>
    <row r="92" spans="1:6" x14ac:dyDescent="0.25">
      <c r="A92" s="153" t="s">
        <v>183</v>
      </c>
      <c r="B92" s="170" t="s">
        <v>115</v>
      </c>
      <c r="C92" s="154" t="s">
        <v>120</v>
      </c>
      <c r="D92" s="154" t="s">
        <v>115</v>
      </c>
      <c r="E92" s="154" t="s">
        <v>115</v>
      </c>
      <c r="F92" s="154" t="s">
        <v>115</v>
      </c>
    </row>
    <row r="93" spans="1:6" x14ac:dyDescent="0.25">
      <c r="A93" s="155" t="s">
        <v>112</v>
      </c>
      <c r="B93" s="171"/>
      <c r="C93" s="156" t="s">
        <v>120</v>
      </c>
      <c r="D93" s="156"/>
      <c r="E93" s="156"/>
      <c r="F93" s="156"/>
    </row>
    <row r="94" spans="1:6" x14ac:dyDescent="0.25">
      <c r="A94" s="149" t="s">
        <v>95</v>
      </c>
      <c r="B94" s="169" t="s">
        <v>115</v>
      </c>
      <c r="C94" s="150" t="s">
        <v>120</v>
      </c>
      <c r="D94" s="150" t="s">
        <v>115</v>
      </c>
      <c r="E94" s="150" t="s">
        <v>115</v>
      </c>
      <c r="F94" s="150" t="s">
        <v>115</v>
      </c>
    </row>
    <row r="95" spans="1:6" x14ac:dyDescent="0.25">
      <c r="A95" s="155" t="s">
        <v>75</v>
      </c>
      <c r="B95" s="171"/>
      <c r="C95" s="156" t="s">
        <v>120</v>
      </c>
      <c r="D95" s="156"/>
      <c r="E95" s="156"/>
      <c r="F95" s="156"/>
    </row>
    <row r="96" spans="1:6" x14ac:dyDescent="0.25">
      <c r="A96" s="157" t="s">
        <v>78</v>
      </c>
      <c r="B96" s="171" t="s">
        <v>115</v>
      </c>
      <c r="C96" s="156" t="s">
        <v>120</v>
      </c>
      <c r="D96" s="156" t="s">
        <v>115</v>
      </c>
      <c r="E96" s="156" t="s">
        <v>115</v>
      </c>
      <c r="F96" s="156" t="s">
        <v>115</v>
      </c>
    </row>
    <row r="97" spans="1:6" ht="26.25" x14ac:dyDescent="0.25">
      <c r="A97" s="153" t="s">
        <v>184</v>
      </c>
      <c r="B97" s="170">
        <v>13204.89</v>
      </c>
      <c r="C97" s="154" t="s">
        <v>185</v>
      </c>
      <c r="D97" s="154" t="s">
        <v>115</v>
      </c>
      <c r="E97" s="154" t="s">
        <v>115</v>
      </c>
      <c r="F97" s="154" t="s">
        <v>115</v>
      </c>
    </row>
    <row r="98" spans="1:6" x14ac:dyDescent="0.25">
      <c r="A98" s="155" t="s">
        <v>112</v>
      </c>
      <c r="B98" s="171">
        <v>13204.89</v>
      </c>
      <c r="C98" s="156" t="s">
        <v>185</v>
      </c>
      <c r="D98" s="156"/>
      <c r="E98" s="156"/>
      <c r="F98" s="156"/>
    </row>
    <row r="99" spans="1:6" x14ac:dyDescent="0.25">
      <c r="A99" s="149" t="s">
        <v>246</v>
      </c>
      <c r="B99" s="169">
        <v>13204.89</v>
      </c>
      <c r="C99" s="150" t="s">
        <v>185</v>
      </c>
      <c r="D99" s="150" t="s">
        <v>115</v>
      </c>
      <c r="E99" s="150" t="s">
        <v>115</v>
      </c>
      <c r="F99" s="150" t="s">
        <v>115</v>
      </c>
    </row>
    <row r="100" spans="1:6" x14ac:dyDescent="0.25">
      <c r="A100" s="155" t="s">
        <v>75</v>
      </c>
      <c r="B100" s="171">
        <v>13204.89</v>
      </c>
      <c r="C100" s="156" t="s">
        <v>185</v>
      </c>
      <c r="D100" s="156"/>
      <c r="E100" s="156"/>
      <c r="F100" s="156"/>
    </row>
    <row r="101" spans="1:6" x14ac:dyDescent="0.25">
      <c r="A101" s="157" t="s">
        <v>77</v>
      </c>
      <c r="B101" s="171">
        <v>13204.89</v>
      </c>
      <c r="C101" s="156" t="s">
        <v>185</v>
      </c>
      <c r="D101" s="156" t="s">
        <v>115</v>
      </c>
      <c r="E101" s="156" t="s">
        <v>115</v>
      </c>
      <c r="F101" s="156" t="s">
        <v>115</v>
      </c>
    </row>
    <row r="102" spans="1:6" x14ac:dyDescent="0.25">
      <c r="A102" s="153" t="s">
        <v>186</v>
      </c>
      <c r="B102" s="170">
        <v>2016.59</v>
      </c>
      <c r="C102" s="154" t="s">
        <v>187</v>
      </c>
      <c r="D102" s="154" t="s">
        <v>187</v>
      </c>
      <c r="E102" s="154" t="s">
        <v>187</v>
      </c>
      <c r="F102" s="154" t="s">
        <v>187</v>
      </c>
    </row>
    <row r="103" spans="1:6" x14ac:dyDescent="0.25">
      <c r="A103" s="155" t="s">
        <v>112</v>
      </c>
      <c r="B103" s="171">
        <v>2016.59</v>
      </c>
      <c r="C103" s="156" t="s">
        <v>187</v>
      </c>
      <c r="D103" s="156" t="s">
        <v>187</v>
      </c>
      <c r="E103" s="163" t="s">
        <v>187</v>
      </c>
      <c r="F103" s="156" t="s">
        <v>187</v>
      </c>
    </row>
    <row r="104" spans="1:6" x14ac:dyDescent="0.25">
      <c r="A104" s="149" t="s">
        <v>98</v>
      </c>
      <c r="B104" s="169">
        <v>2016.59</v>
      </c>
      <c r="C104" s="150" t="s">
        <v>187</v>
      </c>
      <c r="D104" s="150" t="s">
        <v>187</v>
      </c>
      <c r="E104" s="160" t="s">
        <v>187</v>
      </c>
      <c r="F104" s="150" t="s">
        <v>187</v>
      </c>
    </row>
    <row r="105" spans="1:6" x14ac:dyDescent="0.25">
      <c r="A105" s="155" t="s">
        <v>75</v>
      </c>
      <c r="B105" s="171">
        <v>2016.59</v>
      </c>
      <c r="C105" s="156" t="s">
        <v>187</v>
      </c>
      <c r="D105" s="156" t="s">
        <v>187</v>
      </c>
      <c r="E105" s="156" t="s">
        <v>187</v>
      </c>
      <c r="F105" s="156" t="s">
        <v>187</v>
      </c>
    </row>
    <row r="106" spans="1:6" x14ac:dyDescent="0.25">
      <c r="A106" s="157" t="s">
        <v>77</v>
      </c>
      <c r="B106" s="171">
        <v>2016.59</v>
      </c>
      <c r="C106" s="156" t="s">
        <v>187</v>
      </c>
      <c r="D106" s="156" t="s">
        <v>187</v>
      </c>
      <c r="E106" s="156" t="s">
        <v>187</v>
      </c>
      <c r="F106" s="156" t="s">
        <v>187</v>
      </c>
    </row>
    <row r="107" spans="1:6" x14ac:dyDescent="0.25">
      <c r="A107" s="151" t="s">
        <v>188</v>
      </c>
      <c r="B107" s="198">
        <v>46580.45</v>
      </c>
      <c r="C107" s="152" t="s">
        <v>189</v>
      </c>
      <c r="D107" s="152" t="s">
        <v>190</v>
      </c>
      <c r="E107" s="152" t="s">
        <v>190</v>
      </c>
      <c r="F107" s="152" t="s">
        <v>190</v>
      </c>
    </row>
    <row r="108" spans="1:6" x14ac:dyDescent="0.25">
      <c r="A108" s="153" t="s">
        <v>191</v>
      </c>
      <c r="B108" s="170">
        <v>46580.45</v>
      </c>
      <c r="C108" s="154" t="s">
        <v>189</v>
      </c>
      <c r="D108" s="154" t="s">
        <v>190</v>
      </c>
      <c r="E108" s="154" t="s">
        <v>190</v>
      </c>
      <c r="F108" s="154" t="s">
        <v>190</v>
      </c>
    </row>
    <row r="109" spans="1:6" x14ac:dyDescent="0.25">
      <c r="A109" s="155" t="s">
        <v>112</v>
      </c>
      <c r="B109" s="171">
        <v>46580.45</v>
      </c>
      <c r="C109" s="156" t="s">
        <v>189</v>
      </c>
      <c r="D109" s="156" t="s">
        <v>190</v>
      </c>
      <c r="E109" s="156" t="s">
        <v>190</v>
      </c>
      <c r="F109" s="156" t="s">
        <v>190</v>
      </c>
    </row>
    <row r="110" spans="1:6" x14ac:dyDescent="0.25">
      <c r="A110" s="149" t="s">
        <v>93</v>
      </c>
      <c r="B110" s="169">
        <v>13969.47</v>
      </c>
      <c r="C110" s="150" t="s">
        <v>192</v>
      </c>
      <c r="D110" s="150" t="s">
        <v>193</v>
      </c>
      <c r="E110" s="150" t="s">
        <v>193</v>
      </c>
      <c r="F110" s="150" t="s">
        <v>193</v>
      </c>
    </row>
    <row r="111" spans="1:6" x14ac:dyDescent="0.25">
      <c r="A111" s="155" t="s">
        <v>75</v>
      </c>
      <c r="B111" s="171">
        <v>13969.47</v>
      </c>
      <c r="C111" s="156" t="s">
        <v>192</v>
      </c>
      <c r="D111" s="156" t="s">
        <v>193</v>
      </c>
      <c r="E111" s="156" t="s">
        <v>193</v>
      </c>
      <c r="F111" s="156" t="s">
        <v>193</v>
      </c>
    </row>
    <row r="112" spans="1:6" x14ac:dyDescent="0.25">
      <c r="A112" s="157" t="s">
        <v>76</v>
      </c>
      <c r="B112" s="171">
        <v>13969.47</v>
      </c>
      <c r="C112" s="156" t="s">
        <v>194</v>
      </c>
      <c r="D112" s="156" t="s">
        <v>195</v>
      </c>
      <c r="E112" s="156" t="s">
        <v>195</v>
      </c>
      <c r="F112" s="156" t="s">
        <v>195</v>
      </c>
    </row>
    <row r="113" spans="1:6" x14ac:dyDescent="0.25">
      <c r="A113" s="157" t="s">
        <v>77</v>
      </c>
      <c r="B113" s="171" t="s">
        <v>115</v>
      </c>
      <c r="C113" s="156" t="s">
        <v>196</v>
      </c>
      <c r="D113" s="156" t="s">
        <v>196</v>
      </c>
      <c r="E113" s="156" t="s">
        <v>196</v>
      </c>
      <c r="F113" s="156" t="s">
        <v>196</v>
      </c>
    </row>
    <row r="114" spans="1:6" x14ac:dyDescent="0.25">
      <c r="A114" s="149" t="s">
        <v>241</v>
      </c>
      <c r="B114" s="169">
        <v>4848.3999999999996</v>
      </c>
      <c r="C114" s="150" t="s">
        <v>197</v>
      </c>
      <c r="D114" s="150" t="s">
        <v>198</v>
      </c>
      <c r="E114" s="150" t="s">
        <v>198</v>
      </c>
      <c r="F114" s="150" t="s">
        <v>198</v>
      </c>
    </row>
    <row r="115" spans="1:6" x14ac:dyDescent="0.25">
      <c r="A115" s="155" t="s">
        <v>75</v>
      </c>
      <c r="B115" s="171">
        <v>4848.3999999999996</v>
      </c>
      <c r="C115" s="156" t="s">
        <v>197</v>
      </c>
      <c r="D115" s="156" t="s">
        <v>198</v>
      </c>
      <c r="E115" s="156" t="s">
        <v>198</v>
      </c>
      <c r="F115" s="156" t="s">
        <v>198</v>
      </c>
    </row>
    <row r="116" spans="1:6" x14ac:dyDescent="0.25">
      <c r="A116" s="157" t="s">
        <v>76</v>
      </c>
      <c r="B116" s="171">
        <v>4707.7</v>
      </c>
      <c r="C116" s="156" t="s">
        <v>199</v>
      </c>
      <c r="D116" s="156" t="s">
        <v>200</v>
      </c>
      <c r="E116" s="156" t="s">
        <v>200</v>
      </c>
      <c r="F116" s="156" t="s">
        <v>200</v>
      </c>
    </row>
    <row r="117" spans="1:6" x14ac:dyDescent="0.25">
      <c r="A117" s="157" t="s">
        <v>77</v>
      </c>
      <c r="B117" s="171">
        <v>140.69999999999999</v>
      </c>
      <c r="C117" s="156" t="s">
        <v>201</v>
      </c>
      <c r="D117" s="156" t="s">
        <v>202</v>
      </c>
      <c r="E117" s="156" t="s">
        <v>202</v>
      </c>
      <c r="F117" s="156" t="s">
        <v>202</v>
      </c>
    </row>
    <row r="118" spans="1:6" x14ac:dyDescent="0.25">
      <c r="A118" s="149" t="s">
        <v>98</v>
      </c>
      <c r="B118" s="169">
        <v>27762.58</v>
      </c>
      <c r="C118" s="150" t="s">
        <v>203</v>
      </c>
      <c r="D118" s="150" t="s">
        <v>204</v>
      </c>
      <c r="E118" s="150" t="s">
        <v>204</v>
      </c>
      <c r="F118" s="150" t="s">
        <v>204</v>
      </c>
    </row>
    <row r="119" spans="1:6" x14ac:dyDescent="0.25">
      <c r="A119" s="155" t="s">
        <v>75</v>
      </c>
      <c r="B119" s="171">
        <v>27762.58</v>
      </c>
      <c r="C119" s="156" t="s">
        <v>203</v>
      </c>
      <c r="D119" s="156" t="s">
        <v>204</v>
      </c>
      <c r="E119" s="156" t="s">
        <v>204</v>
      </c>
      <c r="F119" s="156" t="s">
        <v>204</v>
      </c>
    </row>
    <row r="120" spans="1:6" x14ac:dyDescent="0.25">
      <c r="A120" s="157" t="s">
        <v>76</v>
      </c>
      <c r="B120" s="171">
        <v>26965.279999999999</v>
      </c>
      <c r="C120" s="156" t="s">
        <v>205</v>
      </c>
      <c r="D120" s="156" t="s">
        <v>206</v>
      </c>
      <c r="E120" s="156" t="s">
        <v>206</v>
      </c>
      <c r="F120" s="156" t="s">
        <v>206</v>
      </c>
    </row>
    <row r="121" spans="1:6" x14ac:dyDescent="0.25">
      <c r="A121" s="157" t="s">
        <v>77</v>
      </c>
      <c r="B121" s="171">
        <v>797.3</v>
      </c>
      <c r="C121" s="156" t="s">
        <v>207</v>
      </c>
      <c r="D121" s="156" t="s">
        <v>208</v>
      </c>
      <c r="E121" s="156" t="s">
        <v>208</v>
      </c>
      <c r="F121" s="156" t="s">
        <v>208</v>
      </c>
    </row>
    <row r="122" spans="1:6" x14ac:dyDescent="0.25">
      <c r="A122" s="155" t="s">
        <v>209</v>
      </c>
      <c r="B122" s="171">
        <v>1214858.8899999999</v>
      </c>
      <c r="C122" s="156" t="s">
        <v>210</v>
      </c>
      <c r="D122" s="156" t="s">
        <v>211</v>
      </c>
      <c r="E122" s="156" t="s">
        <v>211</v>
      </c>
      <c r="F122" s="156" t="s">
        <v>211</v>
      </c>
    </row>
    <row r="123" spans="1:6" x14ac:dyDescent="0.25">
      <c r="A123" s="153" t="s">
        <v>212</v>
      </c>
      <c r="B123" s="170">
        <v>1214858.8899999999</v>
      </c>
      <c r="C123" s="154" t="s">
        <v>210</v>
      </c>
      <c r="D123" s="154" t="s">
        <v>211</v>
      </c>
      <c r="E123" s="154" t="s">
        <v>211</v>
      </c>
      <c r="F123" s="154" t="s">
        <v>211</v>
      </c>
    </row>
    <row r="124" spans="1:6" x14ac:dyDescent="0.25">
      <c r="A124" s="155" t="s">
        <v>110</v>
      </c>
      <c r="B124" s="171">
        <v>1214858.8899999999</v>
      </c>
      <c r="C124" s="156" t="s">
        <v>210</v>
      </c>
      <c r="D124" s="156" t="s">
        <v>211</v>
      </c>
      <c r="E124" s="156" t="s">
        <v>211</v>
      </c>
      <c r="F124" s="156" t="s">
        <v>211</v>
      </c>
    </row>
    <row r="125" spans="1:6" ht="26.25" x14ac:dyDescent="0.25">
      <c r="A125" s="149" t="s">
        <v>248</v>
      </c>
      <c r="B125" s="169">
        <v>1214858.8899999999</v>
      </c>
      <c r="C125" s="150" t="s">
        <v>210</v>
      </c>
      <c r="D125" s="150" t="s">
        <v>211</v>
      </c>
      <c r="E125" s="150" t="s">
        <v>211</v>
      </c>
      <c r="F125" s="150" t="s">
        <v>211</v>
      </c>
    </row>
    <row r="126" spans="1:6" x14ac:dyDescent="0.25">
      <c r="A126" s="155" t="s">
        <v>75</v>
      </c>
      <c r="B126" s="171">
        <v>1214858.8899999999</v>
      </c>
      <c r="C126" s="156" t="s">
        <v>210</v>
      </c>
      <c r="D126" s="156" t="s">
        <v>211</v>
      </c>
      <c r="E126" s="156" t="s">
        <v>211</v>
      </c>
      <c r="F126" s="156" t="s">
        <v>211</v>
      </c>
    </row>
    <row r="127" spans="1:6" x14ac:dyDescent="0.25">
      <c r="A127" s="157" t="s">
        <v>76</v>
      </c>
      <c r="B127" s="171" t="s">
        <v>224</v>
      </c>
      <c r="C127" s="156" t="s">
        <v>213</v>
      </c>
      <c r="D127" s="156" t="s">
        <v>214</v>
      </c>
      <c r="E127" s="156" t="s">
        <v>214</v>
      </c>
      <c r="F127" s="156" t="s">
        <v>214</v>
      </c>
    </row>
    <row r="128" spans="1:6" x14ac:dyDescent="0.25">
      <c r="A128" s="157" t="s">
        <v>77</v>
      </c>
      <c r="B128" s="171">
        <v>3976</v>
      </c>
      <c r="C128" s="156" t="s">
        <v>152</v>
      </c>
      <c r="D128" s="156" t="s">
        <v>152</v>
      </c>
      <c r="E128" s="156" t="s">
        <v>152</v>
      </c>
      <c r="F128" s="156" t="s">
        <v>152</v>
      </c>
    </row>
  </sheetData>
  <mergeCells count="2">
    <mergeCell ref="A1:F1"/>
    <mergeCell ref="A3:F3"/>
  </mergeCells>
  <pageMargins left="0.70866141732283472" right="0.70866141732283472" top="0.74803149606299213" bottom="0.74803149606299213" header="0.31496062992125984" footer="0.31496062992125984"/>
  <pageSetup paperSize="9" scale="6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Mateja Tuček</cp:lastModifiedBy>
  <cp:lastPrinted>2025-12-08T11:59:27Z</cp:lastPrinted>
  <dcterms:created xsi:type="dcterms:W3CDTF">2022-08-12T12:51:27Z</dcterms:created>
  <dcterms:modified xsi:type="dcterms:W3CDTF">2025-12-08T11:59:30Z</dcterms:modified>
</cp:coreProperties>
</file>